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35" yWindow="-240" windowWidth="30270" windowHeight="9780" firstSheet="3" activeTab="11"/>
  </bookViews>
  <sheets>
    <sheet name="январь 18" sheetId="1" r:id="rId1"/>
    <sheet name="февраль_18" sheetId="2" r:id="rId2"/>
    <sheet name="март_18" sheetId="3" r:id="rId3"/>
    <sheet name="апрель_18" sheetId="4" r:id="rId4"/>
    <sheet name="май_18" sheetId="5" r:id="rId5"/>
    <sheet name="июнь_18" sheetId="6" r:id="rId6"/>
    <sheet name="июль_18" sheetId="7" r:id="rId7"/>
    <sheet name="август_18" sheetId="8" r:id="rId8"/>
    <sheet name="сентябрь_18" sheetId="9" r:id="rId9"/>
    <sheet name="октябрь_18" sheetId="10" r:id="rId10"/>
    <sheet name="ноябрь_18" sheetId="11" r:id="rId11"/>
    <sheet name="декабрь_18" sheetId="12" r:id="rId12"/>
  </sheets>
  <definedNames>
    <definedName name="_xlnm._FilterDatabase" localSheetId="7" hidden="1">август_18!#REF!</definedName>
    <definedName name="_xlnm._FilterDatabase" localSheetId="3" hidden="1">апрель_18!#REF!</definedName>
    <definedName name="_xlnm._FilterDatabase" localSheetId="11" hidden="1">декабрь_18!#REF!</definedName>
    <definedName name="_xlnm._FilterDatabase" localSheetId="6" hidden="1">июль_18!#REF!</definedName>
    <definedName name="_xlnm._FilterDatabase" localSheetId="5" hidden="1">июнь_18!#REF!</definedName>
    <definedName name="_xlnm._FilterDatabase" localSheetId="4" hidden="1">май_18!#REF!</definedName>
    <definedName name="_xlnm._FilterDatabase" localSheetId="2" hidden="1">март_18!#REF!</definedName>
    <definedName name="_xlnm._FilterDatabase" localSheetId="10" hidden="1">ноябрь_18!#REF!</definedName>
    <definedName name="_xlnm._FilterDatabase" localSheetId="9" hidden="1">октябрь_18!#REF!</definedName>
    <definedName name="_xlnm._FilterDatabase" localSheetId="8" hidden="1">сентябрь_18!#REF!</definedName>
    <definedName name="_xlnm._FilterDatabase" localSheetId="1" hidden="1">февраль_18!#REF!</definedName>
    <definedName name="_xlnm._FilterDatabase" localSheetId="0" hidden="1">'январь 18'!$A$4:$B$63</definedName>
  </definedNames>
  <calcPr calcId="145621"/>
</workbook>
</file>

<file path=xl/calcChain.xml><?xml version="1.0" encoding="utf-8"?>
<calcChain xmlns="http://schemas.openxmlformats.org/spreadsheetml/2006/main">
  <c r="L188" i="12" l="1"/>
  <c r="G188" i="12"/>
  <c r="L187" i="12"/>
  <c r="L186" i="12"/>
  <c r="G186" i="12"/>
  <c r="L183" i="12"/>
  <c r="L181" i="12"/>
  <c r="L180" i="12"/>
  <c r="G180" i="12"/>
  <c r="L179" i="12"/>
  <c r="G179" i="12"/>
  <c r="L178" i="12"/>
  <c r="G178" i="12"/>
  <c r="L177" i="12"/>
  <c r="G177" i="12"/>
  <c r="L176" i="12"/>
  <c r="G176" i="12"/>
  <c r="L175" i="12"/>
  <c r="G175" i="12"/>
  <c r="L174" i="12"/>
  <c r="G174" i="12"/>
  <c r="L173" i="12"/>
  <c r="G173" i="12"/>
  <c r="L172" i="12"/>
  <c r="G172" i="12"/>
  <c r="G170" i="12"/>
  <c r="L168" i="12"/>
  <c r="L165" i="12"/>
  <c r="L163" i="12"/>
  <c r="G159" i="12"/>
  <c r="G160" i="12" s="1"/>
  <c r="G144" i="12"/>
  <c r="G145" i="12" s="1"/>
  <c r="G143" i="12"/>
  <c r="L142" i="12"/>
  <c r="G142" i="12"/>
  <c r="G141" i="12"/>
  <c r="G139" i="12"/>
  <c r="L139" i="12"/>
  <c r="G119" i="12"/>
  <c r="G114" i="12"/>
  <c r="G113" i="12"/>
  <c r="L110" i="12"/>
  <c r="G103" i="12"/>
  <c r="G102" i="12"/>
  <c r="L96" i="12"/>
  <c r="G96" i="12"/>
  <c r="L89" i="12"/>
  <c r="G87" i="12"/>
  <c r="G80" i="12"/>
  <c r="G75" i="12"/>
  <c r="G73" i="12"/>
  <c r="G70" i="12"/>
  <c r="G68" i="12"/>
  <c r="G62" i="12"/>
  <c r="G60" i="12"/>
  <c r="G58" i="12"/>
  <c r="G59" i="12" s="1"/>
  <c r="G53" i="12"/>
  <c r="L46" i="12"/>
  <c r="G46" i="12"/>
  <c r="L45" i="12"/>
  <c r="G45" i="12"/>
  <c r="L42" i="12"/>
  <c r="L39" i="12"/>
  <c r="G39" i="12"/>
  <c r="G34" i="12"/>
  <c r="L33" i="12"/>
  <c r="G16" i="12"/>
  <c r="G15" i="12"/>
  <c r="G14" i="12"/>
  <c r="G9" i="12"/>
  <c r="F199" i="12"/>
  <c r="L105" i="12" l="1"/>
  <c r="L58" i="12"/>
  <c r="L190" i="12"/>
  <c r="L68" i="12"/>
  <c r="L141" i="12"/>
  <c r="L198" i="12"/>
  <c r="L43" i="12"/>
  <c r="L79" i="12"/>
  <c r="L132" i="12"/>
  <c r="L143" i="12"/>
  <c r="L22" i="12"/>
  <c r="G22" i="12"/>
  <c r="L13" i="12"/>
  <c r="G13" i="12"/>
  <c r="L16" i="12"/>
  <c r="L32" i="12"/>
  <c r="L15" i="12"/>
  <c r="L17" i="12"/>
  <c r="K199" i="12"/>
  <c r="G17" i="12"/>
  <c r="G26" i="12"/>
  <c r="G30" i="12"/>
  <c r="G31" i="12" s="1"/>
  <c r="L41" i="12"/>
  <c r="G27" i="12"/>
  <c r="L9" i="12"/>
  <c r="L14" i="12"/>
  <c r="L26" i="12"/>
  <c r="L40" i="12"/>
  <c r="G40" i="12"/>
  <c r="C199" i="12"/>
  <c r="D199" i="12"/>
  <c r="G32" i="12"/>
  <c r="G33" i="12" s="1"/>
  <c r="L34" i="12"/>
  <c r="G24" i="12"/>
  <c r="L24" i="12"/>
  <c r="G7" i="12"/>
  <c r="G8" i="12" s="1"/>
  <c r="G19" i="12"/>
  <c r="L48" i="12"/>
  <c r="G51" i="12"/>
  <c r="G52" i="12"/>
  <c r="G56" i="12"/>
  <c r="G57" i="12" s="1"/>
  <c r="G43" i="12"/>
  <c r="G44" i="12" s="1"/>
  <c r="L61" i="12"/>
  <c r="G81" i="12"/>
  <c r="G41" i="12"/>
  <c r="L59" i="12"/>
  <c r="L95" i="12"/>
  <c r="L49" i="12"/>
  <c r="G54" i="12"/>
  <c r="G55" i="12"/>
  <c r="G123" i="12"/>
  <c r="G42" i="12"/>
  <c r="L72" i="12"/>
  <c r="G72" i="12"/>
  <c r="G49" i="12"/>
  <c r="G47" i="12"/>
  <c r="G48" i="12" s="1"/>
  <c r="L69" i="12"/>
  <c r="L75" i="12"/>
  <c r="L78" i="12"/>
  <c r="L80" i="12"/>
  <c r="L106" i="12"/>
  <c r="L47" i="12"/>
  <c r="G61" i="12"/>
  <c r="G74" i="12"/>
  <c r="G89" i="12"/>
  <c r="L94" i="12"/>
  <c r="G99" i="12"/>
  <c r="G100" i="12" s="1"/>
  <c r="G101" i="12"/>
  <c r="L104" i="12"/>
  <c r="G105" i="12"/>
  <c r="G106" i="12"/>
  <c r="G115" i="12"/>
  <c r="G116" i="12"/>
  <c r="G191" i="12"/>
  <c r="L60" i="12"/>
  <c r="L73" i="12"/>
  <c r="L74" i="12" s="1"/>
  <c r="L107" i="12"/>
  <c r="G125" i="12"/>
  <c r="G69" i="12"/>
  <c r="G79" i="12"/>
  <c r="G104" i="12"/>
  <c r="G112" i="12"/>
  <c r="L114" i="12"/>
  <c r="L123" i="12"/>
  <c r="L140" i="12"/>
  <c r="L149" i="12"/>
  <c r="L77" i="12"/>
  <c r="L81" i="12"/>
  <c r="G94" i="12"/>
  <c r="G95" i="12"/>
  <c r="L100" i="12"/>
  <c r="G109" i="12"/>
  <c r="G127" i="12"/>
  <c r="L158" i="12"/>
  <c r="L157" i="12"/>
  <c r="G78" i="12"/>
  <c r="L86" i="12"/>
  <c r="G107" i="12"/>
  <c r="G108" i="12" s="1"/>
  <c r="L116" i="12"/>
  <c r="L189" i="12"/>
  <c r="G189" i="12"/>
  <c r="L184" i="12"/>
  <c r="G193" i="12"/>
  <c r="L197" i="12"/>
  <c r="L92" i="12"/>
  <c r="G110" i="12"/>
  <c r="L128" i="12"/>
  <c r="G128" i="12"/>
  <c r="L62" i="12"/>
  <c r="G66" i="12"/>
  <c r="G67" i="12" s="1"/>
  <c r="G92" i="12"/>
  <c r="L122" i="12"/>
  <c r="G122" i="12"/>
  <c r="G124" i="12"/>
  <c r="L127" i="12"/>
  <c r="L133" i="12"/>
  <c r="G133" i="12"/>
  <c r="G140" i="12"/>
  <c r="L70" i="12"/>
  <c r="L87" i="12"/>
  <c r="L113" i="12"/>
  <c r="L119" i="12"/>
  <c r="G126" i="12"/>
  <c r="L131" i="12"/>
  <c r="G131" i="12"/>
  <c r="L171" i="12"/>
  <c r="L185" i="12"/>
  <c r="L194" i="12"/>
  <c r="G161" i="12"/>
  <c r="G162" i="12" s="1"/>
  <c r="G163" i="12"/>
  <c r="G164" i="12" s="1"/>
  <c r="G168" i="12"/>
  <c r="L170" i="12"/>
  <c r="G171" i="12"/>
  <c r="L115" i="12"/>
  <c r="G132" i="12"/>
  <c r="G146" i="12"/>
  <c r="G148" i="12"/>
  <c r="G185" i="12"/>
  <c r="G190" i="12"/>
  <c r="L145" i="12"/>
  <c r="G149" i="12"/>
  <c r="L160" i="12"/>
  <c r="G184" i="12"/>
  <c r="G187" i="12"/>
  <c r="L102" i="12"/>
  <c r="L125" i="12"/>
  <c r="G157" i="12"/>
  <c r="G158" i="12" s="1"/>
  <c r="L164" i="12"/>
  <c r="G165" i="12"/>
  <c r="G183" i="12"/>
  <c r="G194" i="12"/>
  <c r="G197" i="12"/>
  <c r="L148" i="12"/>
  <c r="G195" i="12"/>
  <c r="G181" i="12"/>
  <c r="G169" i="12"/>
  <c r="L198" i="11"/>
  <c r="L190" i="11"/>
  <c r="G188" i="11"/>
  <c r="L187" i="11"/>
  <c r="L186" i="11"/>
  <c r="G186" i="11"/>
  <c r="L180" i="11"/>
  <c r="G180" i="11"/>
  <c r="L179" i="11"/>
  <c r="G179" i="11"/>
  <c r="G178" i="11"/>
  <c r="L177" i="11"/>
  <c r="G177" i="11"/>
  <c r="L176" i="11"/>
  <c r="G176" i="11"/>
  <c r="L175" i="11"/>
  <c r="G175" i="11"/>
  <c r="G174" i="11"/>
  <c r="L173" i="11"/>
  <c r="G173" i="11"/>
  <c r="L172" i="11"/>
  <c r="G172" i="11"/>
  <c r="G169" i="11"/>
  <c r="G170" i="11"/>
  <c r="L168" i="11"/>
  <c r="L165" i="11"/>
  <c r="L163" i="11"/>
  <c r="G159" i="11"/>
  <c r="G160" i="11" s="1"/>
  <c r="G144" i="11"/>
  <c r="G145" i="11" s="1"/>
  <c r="L143" i="11"/>
  <c r="G143" i="11"/>
  <c r="L142" i="11"/>
  <c r="G142" i="11"/>
  <c r="L141" i="11"/>
  <c r="G141" i="11"/>
  <c r="G140" i="11"/>
  <c r="G139" i="11"/>
  <c r="L139" i="11"/>
  <c r="G124" i="11"/>
  <c r="G119" i="11"/>
  <c r="G115" i="11"/>
  <c r="G114" i="11"/>
  <c r="G113" i="11"/>
  <c r="G112" i="11"/>
  <c r="G103" i="11"/>
  <c r="G95" i="11"/>
  <c r="G92" i="11"/>
  <c r="G79" i="11"/>
  <c r="L73" i="11"/>
  <c r="L74" i="11" s="1"/>
  <c r="G73" i="11"/>
  <c r="G69" i="11"/>
  <c r="G60" i="11"/>
  <c r="G56" i="11"/>
  <c r="G57" i="11" s="1"/>
  <c r="G53" i="11"/>
  <c r="G49" i="11"/>
  <c r="L46" i="11"/>
  <c r="G46" i="11"/>
  <c r="L45" i="11"/>
  <c r="G45" i="11"/>
  <c r="G43" i="11"/>
  <c r="L32" i="11"/>
  <c r="G24" i="11"/>
  <c r="L23" i="11"/>
  <c r="G16" i="11"/>
  <c r="L15" i="11"/>
  <c r="G15" i="11"/>
  <c r="L195" i="12" l="1"/>
  <c r="L27" i="12"/>
  <c r="L162" i="12"/>
  <c r="L124" i="12"/>
  <c r="L56" i="12"/>
  <c r="L126" i="12"/>
  <c r="L103" i="12"/>
  <c r="L82" i="12"/>
  <c r="G82" i="12"/>
  <c r="L156" i="12"/>
  <c r="G156" i="12"/>
  <c r="L155" i="12"/>
  <c r="G155" i="12"/>
  <c r="L167" i="12"/>
  <c r="G167" i="12"/>
  <c r="L135" i="12"/>
  <c r="G135" i="12"/>
  <c r="L169" i="12"/>
  <c r="G64" i="12"/>
  <c r="L64" i="12"/>
  <c r="L90" i="12"/>
  <c r="G90" i="12"/>
  <c r="G147" i="12"/>
  <c r="L35" i="12"/>
  <c r="G35" i="12"/>
  <c r="L151" i="12"/>
  <c r="G151" i="12"/>
  <c r="L93" i="12"/>
  <c r="G93" i="12"/>
  <c r="L67" i="12"/>
  <c r="L44" i="12"/>
  <c r="I199" i="12"/>
  <c r="L182" i="12"/>
  <c r="G182" i="12"/>
  <c r="G111" i="12"/>
  <c r="L111" i="12"/>
  <c r="G129" i="12"/>
  <c r="L129" i="12"/>
  <c r="L65" i="12"/>
  <c r="G65" i="12"/>
  <c r="L85" i="12"/>
  <c r="G85" i="12"/>
  <c r="L66" i="12"/>
  <c r="L12" i="12"/>
  <c r="G12" i="12"/>
  <c r="L25" i="12"/>
  <c r="G25" i="12"/>
  <c r="E199" i="12"/>
  <c r="G199" i="12" s="1"/>
  <c r="G18" i="12"/>
  <c r="L118" i="12"/>
  <c r="G118" i="12"/>
  <c r="L150" i="12"/>
  <c r="G150" i="12"/>
  <c r="L136" i="12"/>
  <c r="G136" i="12"/>
  <c r="G120" i="12"/>
  <c r="L120" i="12"/>
  <c r="L109" i="12"/>
  <c r="L134" i="12"/>
  <c r="G134" i="12"/>
  <c r="L112" i="12"/>
  <c r="L193" i="12"/>
  <c r="L71" i="12"/>
  <c r="G71" i="12"/>
  <c r="L83" i="12"/>
  <c r="G83" i="12"/>
  <c r="L101" i="12"/>
  <c r="H199" i="12"/>
  <c r="L18" i="12"/>
  <c r="L76" i="12"/>
  <c r="G76" i="12"/>
  <c r="L21" i="12"/>
  <c r="G21" i="12"/>
  <c r="L196" i="12"/>
  <c r="G196" i="12"/>
  <c r="L99" i="12"/>
  <c r="L38" i="12"/>
  <c r="G38" i="12"/>
  <c r="L7" i="12"/>
  <c r="L8" i="12" s="1"/>
  <c r="G29" i="12"/>
  <c r="L29" i="12"/>
  <c r="L23" i="12"/>
  <c r="G23" i="12"/>
  <c r="L30" i="12"/>
  <c r="L31" i="12" s="1"/>
  <c r="L84" i="12"/>
  <c r="G84" i="12"/>
  <c r="L97" i="12"/>
  <c r="G97" i="12"/>
  <c r="L108" i="12"/>
  <c r="L57" i="12"/>
  <c r="L37" i="12"/>
  <c r="G37" i="12"/>
  <c r="G28" i="12"/>
  <c r="L28" i="12"/>
  <c r="L11" i="12"/>
  <c r="G11" i="12"/>
  <c r="G198" i="12"/>
  <c r="G154" i="12"/>
  <c r="L154" i="12"/>
  <c r="L152" i="12"/>
  <c r="G152" i="12"/>
  <c r="L130" i="12"/>
  <c r="G130" i="12"/>
  <c r="L161" i="12"/>
  <c r="L91" i="12"/>
  <c r="G91" i="12"/>
  <c r="L53" i="12"/>
  <c r="L55" i="12"/>
  <c r="L52" i="12"/>
  <c r="L51" i="12"/>
  <c r="L54" i="12"/>
  <c r="L191" i="12"/>
  <c r="L138" i="12"/>
  <c r="G138" i="12"/>
  <c r="L159" i="12"/>
  <c r="L144" i="12"/>
  <c r="G77" i="12"/>
  <c r="L117" i="12"/>
  <c r="G117" i="12"/>
  <c r="L98" i="12"/>
  <c r="G98" i="12"/>
  <c r="L19" i="12"/>
  <c r="L10" i="12"/>
  <c r="G10" i="12"/>
  <c r="L92" i="11"/>
  <c r="L183" i="11"/>
  <c r="L178" i="11"/>
  <c r="L181" i="11"/>
  <c r="L174" i="11"/>
  <c r="L188" i="11"/>
  <c r="L197" i="11"/>
  <c r="L60" i="11"/>
  <c r="L140" i="11"/>
  <c r="G44" i="11"/>
  <c r="D199" i="11"/>
  <c r="L16" i="11"/>
  <c r="G25" i="11"/>
  <c r="L14" i="11"/>
  <c r="G14" i="11"/>
  <c r="L33" i="11"/>
  <c r="G19" i="11"/>
  <c r="F199" i="11"/>
  <c r="G7" i="11"/>
  <c r="G8" i="11" s="1"/>
  <c r="G28" i="11"/>
  <c r="L28" i="11"/>
  <c r="G9" i="11"/>
  <c r="G40" i="11"/>
  <c r="L7" i="11"/>
  <c r="L8" i="11" s="1"/>
  <c r="L43" i="11"/>
  <c r="L42" i="11"/>
  <c r="G34" i="11"/>
  <c r="G30" i="11"/>
  <c r="G31" i="11" s="1"/>
  <c r="G32" i="11"/>
  <c r="G33" i="11" s="1"/>
  <c r="L44" i="11"/>
  <c r="L66" i="11"/>
  <c r="L67" i="11"/>
  <c r="G23" i="11"/>
  <c r="L57" i="11"/>
  <c r="L59" i="11"/>
  <c r="C199" i="11"/>
  <c r="G41" i="11"/>
  <c r="G42" i="11"/>
  <c r="G47" i="11"/>
  <c r="G48" i="11" s="1"/>
  <c r="G61" i="11"/>
  <c r="L61" i="11"/>
  <c r="L75" i="11"/>
  <c r="L77" i="11"/>
  <c r="G58" i="11"/>
  <c r="G59" i="11" s="1"/>
  <c r="G62" i="11"/>
  <c r="G66" i="11"/>
  <c r="G67" i="11" s="1"/>
  <c r="L71" i="11"/>
  <c r="G71" i="11"/>
  <c r="L48" i="11"/>
  <c r="G55" i="11"/>
  <c r="G52" i="11"/>
  <c r="G102" i="11"/>
  <c r="G54" i="11"/>
  <c r="L64" i="11"/>
  <c r="G74" i="11"/>
  <c r="L89" i="11"/>
  <c r="G89" i="11"/>
  <c r="L47" i="11"/>
  <c r="G191" i="11"/>
  <c r="L194" i="11"/>
  <c r="L87" i="11"/>
  <c r="L184" i="11"/>
  <c r="L79" i="11"/>
  <c r="G116" i="11"/>
  <c r="G127" i="11"/>
  <c r="L128" i="11"/>
  <c r="G128" i="11"/>
  <c r="L189" i="11"/>
  <c r="G189" i="11"/>
  <c r="G99" i="11"/>
  <c r="G100" i="11" s="1"/>
  <c r="G101" i="11"/>
  <c r="G105" i="11"/>
  <c r="G106" i="11"/>
  <c r="G110" i="11"/>
  <c r="G123" i="11"/>
  <c r="G126" i="11"/>
  <c r="L158" i="11"/>
  <c r="L157" i="11"/>
  <c r="L76" i="11"/>
  <c r="L99" i="11"/>
  <c r="G109" i="11"/>
  <c r="L113" i="11"/>
  <c r="L123" i="11"/>
  <c r="G125" i="11"/>
  <c r="G130" i="11"/>
  <c r="L132" i="11"/>
  <c r="L185" i="11"/>
  <c r="G75" i="11"/>
  <c r="L100" i="11"/>
  <c r="G104" i="11"/>
  <c r="L110" i="11"/>
  <c r="L131" i="11"/>
  <c r="G131" i="11"/>
  <c r="G68" i="11"/>
  <c r="G70" i="11"/>
  <c r="G87" i="11"/>
  <c r="G94" i="11"/>
  <c r="L133" i="11"/>
  <c r="G133" i="11"/>
  <c r="G77" i="11"/>
  <c r="G78" i="11"/>
  <c r="G80" i="11"/>
  <c r="G107" i="11"/>
  <c r="G108" i="11" s="1"/>
  <c r="L159" i="11"/>
  <c r="L169" i="11"/>
  <c r="L109" i="11"/>
  <c r="L112" i="11"/>
  <c r="L119" i="11"/>
  <c r="G132" i="11"/>
  <c r="L160" i="11"/>
  <c r="L171" i="11"/>
  <c r="G147" i="11"/>
  <c r="L149" i="11"/>
  <c r="G161" i="11"/>
  <c r="G162" i="11" s="1"/>
  <c r="G163" i="11"/>
  <c r="G164" i="11" s="1"/>
  <c r="G168" i="11"/>
  <c r="L170" i="11"/>
  <c r="G171" i="11"/>
  <c r="L115" i="11"/>
  <c r="G146" i="11"/>
  <c r="G148" i="11"/>
  <c r="G185" i="11"/>
  <c r="G190" i="11"/>
  <c r="L145" i="11"/>
  <c r="G184" i="11"/>
  <c r="G187" i="11"/>
  <c r="L102" i="11"/>
  <c r="L125" i="11"/>
  <c r="G157" i="11"/>
  <c r="G158" i="11" s="1"/>
  <c r="L162" i="11"/>
  <c r="L164" i="11"/>
  <c r="G165" i="11"/>
  <c r="G183" i="11"/>
  <c r="G194" i="11"/>
  <c r="G197" i="11"/>
  <c r="L147" i="11"/>
  <c r="L148" i="11"/>
  <c r="G181" i="11"/>
  <c r="G188" i="10"/>
  <c r="G187" i="10"/>
  <c r="L187" i="10"/>
  <c r="L186" i="10"/>
  <c r="G186" i="10"/>
  <c r="L180" i="10"/>
  <c r="G180" i="10"/>
  <c r="L179" i="10"/>
  <c r="G179" i="10"/>
  <c r="G178" i="10"/>
  <c r="L177" i="10"/>
  <c r="G177" i="10"/>
  <c r="L176" i="10"/>
  <c r="G176" i="10"/>
  <c r="L175" i="10"/>
  <c r="G175" i="10"/>
  <c r="G174" i="10"/>
  <c r="L173" i="10"/>
  <c r="G173" i="10"/>
  <c r="G172" i="10"/>
  <c r="L171" i="10"/>
  <c r="G170" i="10"/>
  <c r="G169" i="10"/>
  <c r="G159" i="10"/>
  <c r="G160" i="10" s="1"/>
  <c r="G144" i="10"/>
  <c r="G145" i="10" s="1"/>
  <c r="G143" i="10"/>
  <c r="L142" i="10"/>
  <c r="G142" i="10"/>
  <c r="G141" i="10"/>
  <c r="G140" i="10"/>
  <c r="L139" i="10"/>
  <c r="G124" i="10"/>
  <c r="G119" i="10"/>
  <c r="G113" i="10"/>
  <c r="G112" i="10"/>
  <c r="G109" i="10"/>
  <c r="G106" i="10"/>
  <c r="G105" i="10"/>
  <c r="G101" i="10"/>
  <c r="G99" i="10"/>
  <c r="G100" i="10" s="1"/>
  <c r="L92" i="10"/>
  <c r="G73" i="10"/>
  <c r="L59" i="10"/>
  <c r="G56" i="10"/>
  <c r="G57" i="10" s="1"/>
  <c r="L54" i="10"/>
  <c r="G54" i="10"/>
  <c r="G53" i="10"/>
  <c r="L55" i="10"/>
  <c r="G49" i="10"/>
  <c r="L46" i="10"/>
  <c r="G46" i="10"/>
  <c r="L45" i="10"/>
  <c r="G45" i="10"/>
  <c r="L43" i="10"/>
  <c r="G34" i="10"/>
  <c r="G15" i="10"/>
  <c r="L15" i="10"/>
  <c r="L192" i="12" l="1"/>
  <c r="G192" i="12"/>
  <c r="G50" i="12"/>
  <c r="L50" i="12"/>
  <c r="L88" i="12"/>
  <c r="G88" i="12"/>
  <c r="G20" i="12"/>
  <c r="L63" i="12"/>
  <c r="G63" i="12"/>
  <c r="G153" i="12"/>
  <c r="J199" i="12"/>
  <c r="L199" i="12" s="1"/>
  <c r="L20" i="12"/>
  <c r="L147" i="12"/>
  <c r="L146" i="12"/>
  <c r="G121" i="12"/>
  <c r="L121" i="12"/>
  <c r="L153" i="12"/>
  <c r="G166" i="12"/>
  <c r="L166" i="12"/>
  <c r="G137" i="12"/>
  <c r="L137" i="12"/>
  <c r="L36" i="12"/>
  <c r="G36" i="12"/>
  <c r="L62" i="11"/>
  <c r="L144" i="11"/>
  <c r="L68" i="11"/>
  <c r="L107" i="11"/>
  <c r="L58" i="11"/>
  <c r="L70" i="11"/>
  <c r="L124" i="11"/>
  <c r="L34" i="11"/>
  <c r="G36" i="11"/>
  <c r="H199" i="11"/>
  <c r="L118" i="11"/>
  <c r="G118" i="11"/>
  <c r="G149" i="11"/>
  <c r="L155" i="11"/>
  <c r="G155" i="11"/>
  <c r="L78" i="11"/>
  <c r="L53" i="11"/>
  <c r="L54" i="11"/>
  <c r="L55" i="11"/>
  <c r="L49" i="11"/>
  <c r="L151" i="11"/>
  <c r="G151" i="11"/>
  <c r="L196" i="11"/>
  <c r="G196" i="11"/>
  <c r="G76" i="11"/>
  <c r="L130" i="11"/>
  <c r="G51" i="11"/>
  <c r="G64" i="11"/>
  <c r="L35" i="11"/>
  <c r="G35" i="11"/>
  <c r="L25" i="11"/>
  <c r="L152" i="11"/>
  <c r="G152" i="11"/>
  <c r="G120" i="11"/>
  <c r="L120" i="11"/>
  <c r="L138" i="11"/>
  <c r="G138" i="11"/>
  <c r="G198" i="11"/>
  <c r="L134" i="11"/>
  <c r="G134" i="11"/>
  <c r="L122" i="11"/>
  <c r="G122" i="11"/>
  <c r="L91" i="11"/>
  <c r="G91" i="11"/>
  <c r="L117" i="11"/>
  <c r="G117" i="11"/>
  <c r="L146" i="11"/>
  <c r="L69" i="11"/>
  <c r="L26" i="11"/>
  <c r="G26" i="11"/>
  <c r="L17" i="11"/>
  <c r="G17" i="11"/>
  <c r="L19" i="11"/>
  <c r="L166" i="11"/>
  <c r="G166" i="11"/>
  <c r="L150" i="11"/>
  <c r="G150" i="11"/>
  <c r="L182" i="11"/>
  <c r="G182" i="11"/>
  <c r="L195" i="11"/>
  <c r="G195" i="11"/>
  <c r="L156" i="11"/>
  <c r="G156" i="11"/>
  <c r="L127" i="11"/>
  <c r="L126" i="11"/>
  <c r="G65" i="11"/>
  <c r="L65" i="11"/>
  <c r="L161" i="11"/>
  <c r="L56" i="11"/>
  <c r="L108" i="11"/>
  <c r="L191" i="11"/>
  <c r="L30" i="11"/>
  <c r="L31" i="11" s="1"/>
  <c r="L37" i="11"/>
  <c r="G37" i="11"/>
  <c r="L24" i="11"/>
  <c r="L95" i="11"/>
  <c r="L94" i="11"/>
  <c r="G90" i="11"/>
  <c r="L90" i="11"/>
  <c r="L98" i="11"/>
  <c r="G98" i="11"/>
  <c r="L106" i="11"/>
  <c r="L105" i="11"/>
  <c r="L101" i="11"/>
  <c r="L38" i="11"/>
  <c r="G38" i="11"/>
  <c r="L29" i="11"/>
  <c r="G29" i="11"/>
  <c r="L9" i="11"/>
  <c r="L136" i="11"/>
  <c r="G136" i="11"/>
  <c r="L116" i="11"/>
  <c r="L114" i="11"/>
  <c r="L93" i="11"/>
  <c r="G93" i="11"/>
  <c r="G129" i="11"/>
  <c r="L129" i="11"/>
  <c r="L104" i="11"/>
  <c r="L103" i="11"/>
  <c r="L22" i="11"/>
  <c r="G22" i="11"/>
  <c r="L96" i="11"/>
  <c r="G96" i="11"/>
  <c r="L39" i="11"/>
  <c r="G39" i="11"/>
  <c r="L167" i="11"/>
  <c r="G167" i="11"/>
  <c r="L72" i="11"/>
  <c r="G72" i="11"/>
  <c r="L135" i="11"/>
  <c r="G135" i="11"/>
  <c r="L41" i="11"/>
  <c r="L86" i="11"/>
  <c r="L80" i="11"/>
  <c r="L21" i="11"/>
  <c r="G21" i="11"/>
  <c r="L40" i="11"/>
  <c r="K199" i="11"/>
  <c r="G154" i="11"/>
  <c r="L154" i="11"/>
  <c r="G111" i="11"/>
  <c r="L111" i="11"/>
  <c r="L27" i="11"/>
  <c r="G27" i="11"/>
  <c r="E199" i="11"/>
  <c r="I199" i="11"/>
  <c r="L174" i="10"/>
  <c r="L143" i="10"/>
  <c r="L163" i="10"/>
  <c r="L172" i="10"/>
  <c r="L33" i="10"/>
  <c r="L34" i="10"/>
  <c r="L60" i="10"/>
  <c r="L75" i="10"/>
  <c r="L61" i="10"/>
  <c r="L178" i="10"/>
  <c r="L79" i="10"/>
  <c r="L169" i="10"/>
  <c r="L188" i="10"/>
  <c r="L21" i="10"/>
  <c r="G21" i="10"/>
  <c r="G7" i="10"/>
  <c r="G8" i="10" s="1"/>
  <c r="L22" i="10"/>
  <c r="L9" i="10"/>
  <c r="G9" i="10"/>
  <c r="L14" i="10"/>
  <c r="L19" i="10"/>
  <c r="G16" i="10"/>
  <c r="L16" i="10"/>
  <c r="L17" i="10"/>
  <c r="L35" i="10"/>
  <c r="G35" i="10"/>
  <c r="L44" i="10"/>
  <c r="G24" i="10"/>
  <c r="G39" i="10"/>
  <c r="L30" i="10"/>
  <c r="L31" i="10" s="1"/>
  <c r="L39" i="10"/>
  <c r="L49" i="10"/>
  <c r="G17" i="10"/>
  <c r="G22" i="10"/>
  <c r="L40" i="10"/>
  <c r="G40" i="10"/>
  <c r="G41" i="10"/>
  <c r="G42" i="10"/>
  <c r="G14" i="10"/>
  <c r="G19" i="10"/>
  <c r="G95" i="10"/>
  <c r="L32" i="10"/>
  <c r="G32" i="10"/>
  <c r="G33" i="10" s="1"/>
  <c r="F199" i="10"/>
  <c r="C199" i="10"/>
  <c r="D199" i="10"/>
  <c r="L78" i="10"/>
  <c r="G102" i="10"/>
  <c r="G55" i="10"/>
  <c r="L58" i="10"/>
  <c r="L96" i="10"/>
  <c r="G72" i="10"/>
  <c r="L72" i="10"/>
  <c r="G30" i="10"/>
  <c r="G31" i="10" s="1"/>
  <c r="G47" i="10"/>
  <c r="G48" i="10" s="1"/>
  <c r="L73" i="10"/>
  <c r="L74" i="10" s="1"/>
  <c r="L24" i="10"/>
  <c r="G43" i="10"/>
  <c r="G44" i="10" s="1"/>
  <c r="L48" i="10"/>
  <c r="G52" i="10"/>
  <c r="G51" i="10"/>
  <c r="L66" i="10"/>
  <c r="L67" i="10"/>
  <c r="G92" i="10"/>
  <c r="L86" i="10"/>
  <c r="G146" i="10"/>
  <c r="L68" i="10"/>
  <c r="L77" i="10"/>
  <c r="L76" i="10"/>
  <c r="L99" i="10"/>
  <c r="L109" i="10"/>
  <c r="L112" i="10"/>
  <c r="L131" i="10"/>
  <c r="G131" i="10"/>
  <c r="L133" i="10"/>
  <c r="G133" i="10"/>
  <c r="L168" i="10"/>
  <c r="G168" i="10"/>
  <c r="G75" i="10"/>
  <c r="G79" i="10"/>
  <c r="L113" i="10"/>
  <c r="G114" i="10"/>
  <c r="L119" i="10"/>
  <c r="G62" i="10"/>
  <c r="G68" i="10"/>
  <c r="G70" i="10"/>
  <c r="G87" i="10"/>
  <c r="G94" i="10"/>
  <c r="L102" i="10"/>
  <c r="L108" i="10"/>
  <c r="L158" i="10"/>
  <c r="L157" i="10"/>
  <c r="L184" i="10"/>
  <c r="G184" i="10"/>
  <c r="L53" i="10"/>
  <c r="L57" i="10"/>
  <c r="G58" i="10"/>
  <c r="G59" i="10" s="1"/>
  <c r="L65" i="10"/>
  <c r="G77" i="10"/>
  <c r="G78" i="10"/>
  <c r="G80" i="10"/>
  <c r="G96" i="10"/>
  <c r="L100" i="10"/>
  <c r="G104" i="10"/>
  <c r="G115" i="10"/>
  <c r="G116" i="10"/>
  <c r="L120" i="10"/>
  <c r="L123" i="10"/>
  <c r="G132" i="10"/>
  <c r="L189" i="10"/>
  <c r="G189" i="10"/>
  <c r="L185" i="10"/>
  <c r="G60" i="10"/>
  <c r="G65" i="10"/>
  <c r="G74" i="10"/>
  <c r="L106" i="10"/>
  <c r="L128" i="10"/>
  <c r="G128" i="10"/>
  <c r="L140" i="10"/>
  <c r="L197" i="10"/>
  <c r="G191" i="10"/>
  <c r="G66" i="10"/>
  <c r="G67" i="10" s="1"/>
  <c r="L87" i="10"/>
  <c r="G103" i="10"/>
  <c r="G120" i="10"/>
  <c r="G123" i="10"/>
  <c r="G126" i="10"/>
  <c r="L132" i="10"/>
  <c r="L198" i="10"/>
  <c r="G61" i="10"/>
  <c r="L62" i="10"/>
  <c r="L70" i="10"/>
  <c r="L105" i="10"/>
  <c r="G107" i="10"/>
  <c r="G108" i="10" s="1"/>
  <c r="L107" i="10"/>
  <c r="L122" i="10"/>
  <c r="G125" i="10"/>
  <c r="L130" i="10"/>
  <c r="G130" i="10"/>
  <c r="L144" i="10"/>
  <c r="L116" i="10"/>
  <c r="G139" i="10"/>
  <c r="L141" i="10"/>
  <c r="L183" i="10"/>
  <c r="L190" i="10"/>
  <c r="G161" i="10"/>
  <c r="G162" i="10" s="1"/>
  <c r="G163" i="10"/>
  <c r="G164" i="10" s="1"/>
  <c r="L170" i="10"/>
  <c r="G171" i="10"/>
  <c r="L115" i="10"/>
  <c r="G148" i="10"/>
  <c r="L160" i="10"/>
  <c r="G185" i="10"/>
  <c r="G190" i="10"/>
  <c r="G198" i="10"/>
  <c r="L145" i="10"/>
  <c r="L125" i="10"/>
  <c r="G157" i="10"/>
  <c r="G158" i="10" s="1"/>
  <c r="L162" i="10"/>
  <c r="L164" i="10"/>
  <c r="G165" i="10"/>
  <c r="G183" i="10"/>
  <c r="G194" i="10"/>
  <c r="G197" i="10"/>
  <c r="L148" i="10"/>
  <c r="G181" i="10"/>
  <c r="L165" i="10"/>
  <c r="L181" i="10"/>
  <c r="L194" i="9"/>
  <c r="L180" i="9"/>
  <c r="G180" i="9"/>
  <c r="L179" i="9"/>
  <c r="G179" i="9"/>
  <c r="G178" i="9"/>
  <c r="L177" i="9"/>
  <c r="G177" i="9"/>
  <c r="G176" i="9"/>
  <c r="L175" i="9"/>
  <c r="G175" i="9"/>
  <c r="G174" i="9"/>
  <c r="G173" i="9"/>
  <c r="G172" i="9"/>
  <c r="L147" i="9"/>
  <c r="G143" i="9"/>
  <c r="L142" i="9"/>
  <c r="G142" i="9"/>
  <c r="G141" i="9"/>
  <c r="L139" i="9"/>
  <c r="G133" i="9"/>
  <c r="L46" i="9"/>
  <c r="G46" i="9"/>
  <c r="L45" i="9"/>
  <c r="G45" i="9"/>
  <c r="L82" i="11" l="1"/>
  <c r="G82" i="11"/>
  <c r="L63" i="11"/>
  <c r="L10" i="11"/>
  <c r="G10" i="11"/>
  <c r="L11" i="11"/>
  <c r="G11" i="11"/>
  <c r="L153" i="11"/>
  <c r="G153" i="11"/>
  <c r="G18" i="11"/>
  <c r="L81" i="11"/>
  <c r="G81" i="11"/>
  <c r="G63" i="11"/>
  <c r="J199" i="11"/>
  <c r="L199" i="11" s="1"/>
  <c r="G84" i="11"/>
  <c r="L84" i="11"/>
  <c r="L12" i="11"/>
  <c r="G12" i="11"/>
  <c r="L18" i="11"/>
  <c r="L36" i="11"/>
  <c r="L13" i="11"/>
  <c r="G13" i="11"/>
  <c r="L20" i="11"/>
  <c r="G20" i="11"/>
  <c r="L192" i="11"/>
  <c r="G192" i="11"/>
  <c r="G121" i="11"/>
  <c r="L121" i="11"/>
  <c r="L50" i="11"/>
  <c r="G50" i="11"/>
  <c r="L51" i="11"/>
  <c r="G88" i="11"/>
  <c r="L52" i="11"/>
  <c r="L88" i="11"/>
  <c r="L83" i="11"/>
  <c r="G83" i="11"/>
  <c r="L97" i="11"/>
  <c r="G97" i="11"/>
  <c r="G193" i="11"/>
  <c r="L137" i="11"/>
  <c r="L85" i="11"/>
  <c r="G85" i="11"/>
  <c r="L193" i="11"/>
  <c r="G199" i="11"/>
  <c r="G137" i="11"/>
  <c r="L149" i="10"/>
  <c r="L194" i="10"/>
  <c r="L161" i="10"/>
  <c r="L124" i="10"/>
  <c r="L101" i="10"/>
  <c r="L103" i="10"/>
  <c r="L94" i="10"/>
  <c r="L95" i="10"/>
  <c r="L18" i="10"/>
  <c r="G18" i="10"/>
  <c r="L155" i="10"/>
  <c r="G155" i="10"/>
  <c r="L114" i="10"/>
  <c r="G129" i="10"/>
  <c r="L129" i="10"/>
  <c r="L71" i="10"/>
  <c r="G71" i="10"/>
  <c r="L84" i="10"/>
  <c r="G84" i="10"/>
  <c r="G69" i="10"/>
  <c r="L47" i="10"/>
  <c r="L13" i="10"/>
  <c r="G13" i="10"/>
  <c r="L69" i="10"/>
  <c r="L167" i="10"/>
  <c r="G167" i="10"/>
  <c r="L151" i="10"/>
  <c r="G151" i="10"/>
  <c r="G149" i="10"/>
  <c r="L64" i="10"/>
  <c r="G64" i="10"/>
  <c r="G122" i="10"/>
  <c r="I199" i="10"/>
  <c r="L12" i="10"/>
  <c r="L111" i="10"/>
  <c r="G111" i="10"/>
  <c r="G89" i="10"/>
  <c r="L89" i="10"/>
  <c r="G147" i="10"/>
  <c r="L56" i="10"/>
  <c r="H199" i="10"/>
  <c r="L11" i="10"/>
  <c r="G11" i="10"/>
  <c r="G38" i="10"/>
  <c r="G26" i="10"/>
  <c r="L26" i="10"/>
  <c r="L182" i="10"/>
  <c r="G182" i="10"/>
  <c r="L98" i="10"/>
  <c r="G98" i="10"/>
  <c r="G110" i="10"/>
  <c r="L110" i="10"/>
  <c r="G127" i="10"/>
  <c r="L91" i="10"/>
  <c r="G91" i="10"/>
  <c r="L83" i="10"/>
  <c r="G83" i="10"/>
  <c r="K199" i="10"/>
  <c r="L7" i="10"/>
  <c r="L8" i="10" s="1"/>
  <c r="L25" i="10"/>
  <c r="G25" i="10"/>
  <c r="L10" i="10"/>
  <c r="G10" i="10"/>
  <c r="L38" i="10"/>
  <c r="E199" i="10"/>
  <c r="L117" i="10"/>
  <c r="G117" i="10"/>
  <c r="L150" i="10"/>
  <c r="G150" i="10"/>
  <c r="L193" i="10"/>
  <c r="G193" i="10"/>
  <c r="L136" i="10"/>
  <c r="G136" i="10"/>
  <c r="L118" i="10"/>
  <c r="G118" i="10"/>
  <c r="L195" i="10"/>
  <c r="G195" i="10"/>
  <c r="L156" i="10"/>
  <c r="G156" i="10"/>
  <c r="G76" i="10"/>
  <c r="L85" i="10"/>
  <c r="G85" i="10"/>
  <c r="L23" i="10"/>
  <c r="G23" i="10"/>
  <c r="G37" i="10"/>
  <c r="L80" i="10"/>
  <c r="L191" i="10"/>
  <c r="L196" i="10"/>
  <c r="G196" i="10"/>
  <c r="L127" i="10"/>
  <c r="L126" i="10"/>
  <c r="L152" i="10"/>
  <c r="G152" i="10"/>
  <c r="L138" i="10"/>
  <c r="G138" i="10"/>
  <c r="L90" i="10"/>
  <c r="G90" i="10"/>
  <c r="G28" i="10"/>
  <c r="L28" i="10"/>
  <c r="L51" i="10"/>
  <c r="L104" i="10"/>
  <c r="L37" i="10"/>
  <c r="G50" i="10"/>
  <c r="G154" i="10"/>
  <c r="L154" i="10"/>
  <c r="L135" i="10"/>
  <c r="G135" i="10"/>
  <c r="L159" i="10"/>
  <c r="G121" i="10"/>
  <c r="L121" i="10"/>
  <c r="L52" i="10"/>
  <c r="L134" i="10"/>
  <c r="G134" i="10"/>
  <c r="L93" i="10"/>
  <c r="G93" i="10"/>
  <c r="G27" i="10"/>
  <c r="L27" i="10"/>
  <c r="L41" i="10"/>
  <c r="L42" i="10"/>
  <c r="G20" i="10"/>
  <c r="L36" i="10"/>
  <c r="G36" i="10"/>
  <c r="L50" i="10"/>
  <c r="L176" i="9"/>
  <c r="L172" i="9"/>
  <c r="L24" i="9"/>
  <c r="G32" i="9"/>
  <c r="G33" i="9" s="1"/>
  <c r="G56" i="9"/>
  <c r="G57" i="9" s="1"/>
  <c r="G161" i="9"/>
  <c r="G162" i="9" s="1"/>
  <c r="L163" i="9"/>
  <c r="L174" i="9"/>
  <c r="L15" i="9"/>
  <c r="G73" i="9"/>
  <c r="G125" i="9"/>
  <c r="G66" i="9"/>
  <c r="G67" i="9" s="1"/>
  <c r="G107" i="9"/>
  <c r="G108" i="9" s="1"/>
  <c r="G114" i="9"/>
  <c r="G96" i="9"/>
  <c r="G101" i="9"/>
  <c r="G14" i="9"/>
  <c r="L89" i="9"/>
  <c r="G109" i="9"/>
  <c r="G170" i="9"/>
  <c r="L173" i="9"/>
  <c r="L178" i="9"/>
  <c r="G113" i="9"/>
  <c r="L141" i="9"/>
  <c r="L143" i="9"/>
  <c r="L33" i="9"/>
  <c r="L102" i="9"/>
  <c r="L120" i="9"/>
  <c r="G124" i="9"/>
  <c r="L48" i="9"/>
  <c r="G15" i="9"/>
  <c r="L101" i="9"/>
  <c r="L109" i="9"/>
  <c r="L79" i="9"/>
  <c r="G103" i="9"/>
  <c r="G115" i="9"/>
  <c r="G132" i="9"/>
  <c r="C199" i="9"/>
  <c r="L42" i="9"/>
  <c r="G53" i="9"/>
  <c r="L39" i="9"/>
  <c r="G139" i="9"/>
  <c r="L34" i="9"/>
  <c r="G47" i="9"/>
  <c r="G48" i="9" s="1"/>
  <c r="G119" i="9"/>
  <c r="L19" i="9"/>
  <c r="L14" i="9"/>
  <c r="D199" i="9"/>
  <c r="G19" i="9"/>
  <c r="G24" i="9"/>
  <c r="L25" i="9"/>
  <c r="G25" i="9"/>
  <c r="G34" i="9"/>
  <c r="G16" i="9"/>
  <c r="G30" i="9"/>
  <c r="G31" i="9" s="1"/>
  <c r="G39" i="9"/>
  <c r="L30" i="9"/>
  <c r="L31" i="9" s="1"/>
  <c r="L32" i="9"/>
  <c r="H199" i="9"/>
  <c r="G7" i="9"/>
  <c r="G8" i="9" s="1"/>
  <c r="G42" i="9"/>
  <c r="G52" i="9"/>
  <c r="L43" i="9"/>
  <c r="G54" i="9"/>
  <c r="L57" i="9"/>
  <c r="L59" i="9"/>
  <c r="G69" i="9"/>
  <c r="L71" i="9"/>
  <c r="G71" i="9"/>
  <c r="G106" i="9"/>
  <c r="G58" i="9"/>
  <c r="G59" i="9" s="1"/>
  <c r="G61" i="9"/>
  <c r="G62" i="9"/>
  <c r="L78" i="9"/>
  <c r="L60" i="9"/>
  <c r="L95" i="9"/>
  <c r="L61" i="9"/>
  <c r="G49" i="9"/>
  <c r="G55" i="9"/>
  <c r="L124" i="9"/>
  <c r="L70" i="9"/>
  <c r="G43" i="9"/>
  <c r="G44" i="9" s="1"/>
  <c r="G60" i="9"/>
  <c r="L69" i="9"/>
  <c r="G75" i="9"/>
  <c r="G41" i="9"/>
  <c r="L77" i="9"/>
  <c r="L104" i="9"/>
  <c r="L80" i="9"/>
  <c r="G89" i="9"/>
  <c r="L94" i="9"/>
  <c r="G99" i="9"/>
  <c r="G100" i="9" s="1"/>
  <c r="L103" i="9"/>
  <c r="G123" i="9"/>
  <c r="L127" i="9"/>
  <c r="G127" i="9"/>
  <c r="G148" i="9"/>
  <c r="L189" i="9"/>
  <c r="G189" i="9"/>
  <c r="G126" i="9"/>
  <c r="L128" i="9"/>
  <c r="G128" i="9"/>
  <c r="G146" i="9"/>
  <c r="G79" i="9"/>
  <c r="L106" i="9"/>
  <c r="G112" i="9"/>
  <c r="L119" i="9"/>
  <c r="G68" i="9"/>
  <c r="G70" i="9"/>
  <c r="L81" i="9"/>
  <c r="G87" i="9"/>
  <c r="G94" i="9"/>
  <c r="G95" i="9"/>
  <c r="L100" i="9"/>
  <c r="G105" i="9"/>
  <c r="G117" i="9"/>
  <c r="G140" i="9"/>
  <c r="L159" i="9"/>
  <c r="L171" i="9"/>
  <c r="L197" i="9"/>
  <c r="G77" i="9"/>
  <c r="G78" i="9"/>
  <c r="G80" i="9"/>
  <c r="L86" i="9"/>
  <c r="L122" i="9"/>
  <c r="G120" i="9"/>
  <c r="L125" i="9"/>
  <c r="L132" i="9"/>
  <c r="L145" i="9"/>
  <c r="L183" i="9"/>
  <c r="L198" i="9"/>
  <c r="G102" i="9"/>
  <c r="G116" i="9"/>
  <c r="L146" i="9"/>
  <c r="L158" i="9"/>
  <c r="L157" i="9"/>
  <c r="L168" i="9"/>
  <c r="G168" i="9"/>
  <c r="G131" i="9"/>
  <c r="G144" i="9"/>
  <c r="G145" i="9" s="1"/>
  <c r="L87" i="9"/>
  <c r="L123" i="9"/>
  <c r="L133" i="9"/>
  <c r="L140" i="9"/>
  <c r="L160" i="9"/>
  <c r="L184" i="9"/>
  <c r="G184" i="9"/>
  <c r="G163" i="9"/>
  <c r="G164" i="9" s="1"/>
  <c r="L170" i="9"/>
  <c r="G171" i="9"/>
  <c r="L115" i="9"/>
  <c r="L116" i="9"/>
  <c r="L149" i="9"/>
  <c r="G157" i="9"/>
  <c r="G158" i="9" s="1"/>
  <c r="L164" i="9"/>
  <c r="G165" i="9"/>
  <c r="G183" i="9"/>
  <c r="G194" i="9"/>
  <c r="L195" i="9"/>
  <c r="G197" i="9"/>
  <c r="G195" i="9"/>
  <c r="L148" i="9"/>
  <c r="G181" i="9"/>
  <c r="G159" i="9"/>
  <c r="G160" i="9" s="1"/>
  <c r="G169" i="9"/>
  <c r="L165" i="9"/>
  <c r="L181" i="9"/>
  <c r="C199" i="8"/>
  <c r="D199" i="8"/>
  <c r="F199" i="8"/>
  <c r="L198" i="7"/>
  <c r="L190" i="7"/>
  <c r="G188" i="7"/>
  <c r="L187" i="7"/>
  <c r="L186" i="7"/>
  <c r="G186" i="7"/>
  <c r="L180" i="7"/>
  <c r="G180" i="7"/>
  <c r="L179" i="7"/>
  <c r="G179" i="7"/>
  <c r="G178" i="7"/>
  <c r="L177" i="7"/>
  <c r="G177" i="7"/>
  <c r="G176" i="7"/>
  <c r="L175" i="7"/>
  <c r="G175" i="7"/>
  <c r="L174" i="7"/>
  <c r="G174" i="7"/>
  <c r="L173" i="7"/>
  <c r="G173" i="7"/>
  <c r="L172" i="7"/>
  <c r="G172" i="7"/>
  <c r="G170" i="7"/>
  <c r="L168" i="7"/>
  <c r="G159" i="7"/>
  <c r="G160" i="7" s="1"/>
  <c r="G144" i="7"/>
  <c r="G145" i="7" s="1"/>
  <c r="G143" i="7"/>
  <c r="L142" i="7"/>
  <c r="G142" i="7"/>
  <c r="G141" i="7"/>
  <c r="G140" i="7"/>
  <c r="G139" i="7"/>
  <c r="L139" i="7"/>
  <c r="G132" i="7"/>
  <c r="G126" i="7"/>
  <c r="G124" i="7"/>
  <c r="G123" i="7"/>
  <c r="G119" i="7"/>
  <c r="G113" i="7"/>
  <c r="G105" i="7"/>
  <c r="G103" i="7"/>
  <c r="G98" i="7"/>
  <c r="L98" i="7"/>
  <c r="G96" i="7"/>
  <c r="G95" i="7"/>
  <c r="G87" i="7"/>
  <c r="L86" i="7"/>
  <c r="G85" i="7"/>
  <c r="L85" i="7"/>
  <c r="L84" i="7"/>
  <c r="G83" i="7"/>
  <c r="L83" i="7"/>
  <c r="L79" i="7"/>
  <c r="G79" i="7"/>
  <c r="L78" i="7"/>
  <c r="G75" i="7"/>
  <c r="G73" i="7"/>
  <c r="G74" i="7"/>
  <c r="L72" i="7"/>
  <c r="G72" i="7"/>
  <c r="G70" i="7"/>
  <c r="G69" i="7"/>
  <c r="G68" i="7"/>
  <c r="G66" i="7"/>
  <c r="G67" i="7" s="1"/>
  <c r="G62" i="7"/>
  <c r="G61" i="7"/>
  <c r="G60" i="7"/>
  <c r="L58" i="7"/>
  <c r="G58" i="7"/>
  <c r="G59" i="7" s="1"/>
  <c r="G55" i="7"/>
  <c r="L49" i="7"/>
  <c r="L46" i="7"/>
  <c r="G46" i="7"/>
  <c r="L45" i="7"/>
  <c r="G45" i="7"/>
  <c r="G16" i="7"/>
  <c r="F199" i="7"/>
  <c r="L88" i="10" l="1"/>
  <c r="G88" i="10"/>
  <c r="L82" i="10"/>
  <c r="G82" i="10"/>
  <c r="L97" i="10"/>
  <c r="G97" i="10"/>
  <c r="J199" i="10"/>
  <c r="L199" i="10" s="1"/>
  <c r="G166" i="10"/>
  <c r="L20" i="10"/>
  <c r="L166" i="10"/>
  <c r="L192" i="10"/>
  <c r="G192" i="10"/>
  <c r="G199" i="10"/>
  <c r="L63" i="10"/>
  <c r="G63" i="10"/>
  <c r="G153" i="10"/>
  <c r="L147" i="10"/>
  <c r="L146" i="10"/>
  <c r="G12" i="10"/>
  <c r="G81" i="10"/>
  <c r="L153" i="10"/>
  <c r="G137" i="10"/>
  <c r="L137" i="10"/>
  <c r="G29" i="10"/>
  <c r="L29" i="10"/>
  <c r="L81" i="10"/>
  <c r="L117" i="9"/>
  <c r="L37" i="9"/>
  <c r="L96" i="9"/>
  <c r="L162" i="9"/>
  <c r="L113" i="9"/>
  <c r="L47" i="9"/>
  <c r="G40" i="9"/>
  <c r="L40" i="9"/>
  <c r="G23" i="9"/>
  <c r="L144" i="9"/>
  <c r="L62" i="9"/>
  <c r="L169" i="9"/>
  <c r="L75" i="9"/>
  <c r="L16" i="9"/>
  <c r="L49" i="9"/>
  <c r="G110" i="9"/>
  <c r="L110" i="9"/>
  <c r="L99" i="9"/>
  <c r="L44" i="9"/>
  <c r="L41" i="9"/>
  <c r="L186" i="9"/>
  <c r="G186" i="9"/>
  <c r="L23" i="9"/>
  <c r="L188" i="9"/>
  <c r="G188" i="9"/>
  <c r="G190" i="9"/>
  <c r="L190" i="9"/>
  <c r="G185" i="9"/>
  <c r="L185" i="9"/>
  <c r="L114" i="9"/>
  <c r="L58" i="9"/>
  <c r="L187" i="9"/>
  <c r="G187" i="9"/>
  <c r="L111" i="9"/>
  <c r="L97" i="9"/>
  <c r="G97" i="9"/>
  <c r="L135" i="9"/>
  <c r="G135" i="9"/>
  <c r="L83" i="9"/>
  <c r="G83" i="9"/>
  <c r="L22" i="9"/>
  <c r="G22" i="9"/>
  <c r="I199" i="9"/>
  <c r="G26" i="9"/>
  <c r="L26" i="9"/>
  <c r="G147" i="9"/>
  <c r="L161" i="9"/>
  <c r="L92" i="9"/>
  <c r="G92" i="9"/>
  <c r="L90" i="9"/>
  <c r="G90" i="9"/>
  <c r="L66" i="9"/>
  <c r="L67" i="9"/>
  <c r="G51" i="9"/>
  <c r="L21" i="9"/>
  <c r="G21" i="9"/>
  <c r="L9" i="9"/>
  <c r="G18" i="9"/>
  <c r="L196" i="9"/>
  <c r="G196" i="9"/>
  <c r="L182" i="9"/>
  <c r="L105" i="9"/>
  <c r="L131" i="9"/>
  <c r="G104" i="9"/>
  <c r="L152" i="9"/>
  <c r="G152" i="9"/>
  <c r="G129" i="9"/>
  <c r="L129" i="9"/>
  <c r="L93" i="9"/>
  <c r="G93" i="9"/>
  <c r="L73" i="9"/>
  <c r="L74" i="9" s="1"/>
  <c r="L7" i="9"/>
  <c r="L8" i="9" s="1"/>
  <c r="F199" i="9"/>
  <c r="G38" i="9"/>
  <c r="G35" i="9"/>
  <c r="L18" i="9"/>
  <c r="L108" i="9"/>
  <c r="L107" i="9"/>
  <c r="L136" i="9"/>
  <c r="G136" i="9"/>
  <c r="L118" i="9"/>
  <c r="G118" i="9"/>
  <c r="G198" i="9"/>
  <c r="L150" i="9"/>
  <c r="G150" i="9"/>
  <c r="G122" i="9"/>
  <c r="L156" i="9"/>
  <c r="G156" i="9"/>
  <c r="G81" i="9"/>
  <c r="G74" i="9"/>
  <c r="L20" i="9"/>
  <c r="G27" i="9"/>
  <c r="L27" i="9"/>
  <c r="L56" i="9"/>
  <c r="L38" i="9"/>
  <c r="L35" i="9"/>
  <c r="G9" i="9"/>
  <c r="L84" i="9"/>
  <c r="G84" i="9"/>
  <c r="L151" i="9"/>
  <c r="G151" i="9"/>
  <c r="L98" i="9"/>
  <c r="G98" i="9"/>
  <c r="L112" i="9"/>
  <c r="L167" i="9"/>
  <c r="G167" i="9"/>
  <c r="L130" i="9"/>
  <c r="G130" i="9"/>
  <c r="L138" i="9"/>
  <c r="G138" i="9"/>
  <c r="L134" i="9"/>
  <c r="G134" i="9"/>
  <c r="G149" i="9"/>
  <c r="L155" i="9"/>
  <c r="G155" i="9"/>
  <c r="L191" i="9"/>
  <c r="G191" i="9"/>
  <c r="G72" i="9"/>
  <c r="L72" i="9"/>
  <c r="L68" i="9"/>
  <c r="G37" i="9"/>
  <c r="E199" i="9"/>
  <c r="G65" i="9"/>
  <c r="L65" i="9"/>
  <c r="G28" i="9"/>
  <c r="L28" i="9"/>
  <c r="L76" i="9"/>
  <c r="G76" i="9"/>
  <c r="L126" i="9"/>
  <c r="G154" i="9"/>
  <c r="L154" i="9"/>
  <c r="G111" i="9"/>
  <c r="L91" i="9"/>
  <c r="G91" i="9"/>
  <c r="L85" i="9"/>
  <c r="G85" i="9"/>
  <c r="L53" i="9"/>
  <c r="L55" i="9"/>
  <c r="L54" i="9"/>
  <c r="L52" i="9"/>
  <c r="G64" i="9"/>
  <c r="L64" i="9"/>
  <c r="L17" i="9"/>
  <c r="G17" i="9"/>
  <c r="K199" i="8"/>
  <c r="I199" i="8"/>
  <c r="H199" i="8"/>
  <c r="E199" i="8"/>
  <c r="L132" i="7"/>
  <c r="L143" i="7"/>
  <c r="L176" i="7"/>
  <c r="L188" i="7"/>
  <c r="L9" i="7"/>
  <c r="L140" i="7"/>
  <c r="L165" i="7"/>
  <c r="L183" i="7"/>
  <c r="L14" i="7"/>
  <c r="L178" i="7"/>
  <c r="L94" i="7"/>
  <c r="L141" i="7"/>
  <c r="L181" i="7"/>
  <c r="L17" i="7"/>
  <c r="G15" i="7"/>
  <c r="L15" i="7"/>
  <c r="L16" i="7"/>
  <c r="G9" i="7"/>
  <c r="G34" i="7"/>
  <c r="G17" i="7"/>
  <c r="L22" i="7"/>
  <c r="L21" i="7"/>
  <c r="G30" i="7"/>
  <c r="G31" i="7" s="1"/>
  <c r="L33" i="7"/>
  <c r="G14" i="7"/>
  <c r="G19" i="7"/>
  <c r="L24" i="7"/>
  <c r="C199" i="7"/>
  <c r="L19" i="7"/>
  <c r="L25" i="7"/>
  <c r="D199" i="7"/>
  <c r="G25" i="7"/>
  <c r="G32" i="7"/>
  <c r="G33" i="7" s="1"/>
  <c r="L30" i="7"/>
  <c r="L31" i="7" s="1"/>
  <c r="L56" i="7"/>
  <c r="K199" i="7"/>
  <c r="G7" i="7"/>
  <c r="G8" i="7" s="1"/>
  <c r="G24" i="7"/>
  <c r="G47" i="7"/>
  <c r="G48" i="7" s="1"/>
  <c r="G53" i="7"/>
  <c r="G52" i="7"/>
  <c r="G54" i="7"/>
  <c r="L61" i="7"/>
  <c r="L67" i="7"/>
  <c r="G49" i="7"/>
  <c r="G56" i="7"/>
  <c r="G57" i="7" s="1"/>
  <c r="L89" i="7"/>
  <c r="G89" i="7"/>
  <c r="G42" i="7"/>
  <c r="L53" i="7"/>
  <c r="L54" i="7"/>
  <c r="L55" i="7"/>
  <c r="L62" i="7"/>
  <c r="L44" i="7"/>
  <c r="L47" i="7"/>
  <c r="E199" i="7"/>
  <c r="L57" i="7"/>
  <c r="L96" i="7"/>
  <c r="G41" i="7"/>
  <c r="G43" i="7"/>
  <c r="G44" i="7" s="1"/>
  <c r="L48" i="7"/>
  <c r="L52" i="7"/>
  <c r="L60" i="7"/>
  <c r="L71" i="7"/>
  <c r="G71" i="7"/>
  <c r="L42" i="7"/>
  <c r="L59" i="7"/>
  <c r="L68" i="7"/>
  <c r="L66" i="7"/>
  <c r="G94" i="7"/>
  <c r="L100" i="7"/>
  <c r="L102" i="7"/>
  <c r="G104" i="7"/>
  <c r="L122" i="7"/>
  <c r="L123" i="7"/>
  <c r="G125" i="7"/>
  <c r="L130" i="7"/>
  <c r="L194" i="7"/>
  <c r="L73" i="7"/>
  <c r="L74" i="7" s="1"/>
  <c r="G78" i="7"/>
  <c r="G80" i="7"/>
  <c r="L107" i="7"/>
  <c r="L131" i="7"/>
  <c r="G131" i="7"/>
  <c r="L133" i="7"/>
  <c r="G133" i="7"/>
  <c r="L80" i="7"/>
  <c r="G84" i="7"/>
  <c r="L92" i="7"/>
  <c r="L95" i="7"/>
  <c r="G102" i="7"/>
  <c r="L105" i="7"/>
  <c r="G107" i="7"/>
  <c r="G108" i="7" s="1"/>
  <c r="G112" i="7"/>
  <c r="L69" i="7"/>
  <c r="L70" i="7"/>
  <c r="L87" i="7"/>
  <c r="G92" i="7"/>
  <c r="L109" i="7"/>
  <c r="G114" i="7"/>
  <c r="L119" i="7"/>
  <c r="G122" i="7"/>
  <c r="L171" i="7"/>
  <c r="L184" i="7"/>
  <c r="L104" i="7"/>
  <c r="L106" i="7"/>
  <c r="L113" i="7"/>
  <c r="L189" i="7"/>
  <c r="G189" i="7"/>
  <c r="L197" i="7"/>
  <c r="G99" i="7"/>
  <c r="G100" i="7" s="1"/>
  <c r="G101" i="7"/>
  <c r="G115" i="7"/>
  <c r="G116" i="7"/>
  <c r="L120" i="7"/>
  <c r="G106" i="7"/>
  <c r="L108" i="7"/>
  <c r="G110" i="7"/>
  <c r="L128" i="7"/>
  <c r="G128" i="7"/>
  <c r="L163" i="7"/>
  <c r="L185" i="7"/>
  <c r="L76" i="7"/>
  <c r="L103" i="7"/>
  <c r="G109" i="7"/>
  <c r="L110" i="7"/>
  <c r="G120" i="7"/>
  <c r="L158" i="7"/>
  <c r="L157" i="7"/>
  <c r="G161" i="7"/>
  <c r="G162" i="7" s="1"/>
  <c r="G163" i="7"/>
  <c r="G164" i="7" s="1"/>
  <c r="G168" i="7"/>
  <c r="G171" i="7"/>
  <c r="L115" i="7"/>
  <c r="L116" i="7"/>
  <c r="G146" i="7"/>
  <c r="G148" i="7"/>
  <c r="L149" i="7"/>
  <c r="L160" i="7"/>
  <c r="G185" i="7"/>
  <c r="G190" i="7"/>
  <c r="G198" i="7"/>
  <c r="L145" i="7"/>
  <c r="G149" i="7"/>
  <c r="G184" i="7"/>
  <c r="G187" i="7"/>
  <c r="L125" i="7"/>
  <c r="G157" i="7"/>
  <c r="G158" i="7" s="1"/>
  <c r="L164" i="7"/>
  <c r="G165" i="7"/>
  <c r="G183" i="7"/>
  <c r="G194" i="7"/>
  <c r="G197" i="7"/>
  <c r="L148" i="7"/>
  <c r="G181" i="7"/>
  <c r="G169" i="7"/>
  <c r="L197" i="6"/>
  <c r="L189" i="6"/>
  <c r="L187" i="6"/>
  <c r="G187" i="6"/>
  <c r="G186" i="6"/>
  <c r="L186" i="6"/>
  <c r="L185" i="6"/>
  <c r="G185" i="6"/>
  <c r="L179" i="6"/>
  <c r="G179" i="6"/>
  <c r="L178" i="6"/>
  <c r="G178" i="6"/>
  <c r="L177" i="6"/>
  <c r="G177" i="6"/>
  <c r="L176" i="6"/>
  <c r="G176" i="6"/>
  <c r="L175" i="6"/>
  <c r="G175" i="6"/>
  <c r="L174" i="6"/>
  <c r="G174" i="6"/>
  <c r="G173" i="6"/>
  <c r="L172" i="6"/>
  <c r="G172" i="6"/>
  <c r="G171" i="6"/>
  <c r="G168" i="6"/>
  <c r="G169" i="6"/>
  <c r="G158" i="6"/>
  <c r="G159" i="6" s="1"/>
  <c r="G143" i="6"/>
  <c r="G144" i="6" s="1"/>
  <c r="G142" i="6"/>
  <c r="L141" i="6"/>
  <c r="G141" i="6"/>
  <c r="G140" i="6"/>
  <c r="G139" i="6"/>
  <c r="G138" i="6"/>
  <c r="L138" i="6"/>
  <c r="G131" i="6"/>
  <c r="G124" i="6"/>
  <c r="G123" i="6"/>
  <c r="L118" i="6"/>
  <c r="G118" i="6"/>
  <c r="G112" i="6"/>
  <c r="G109" i="6"/>
  <c r="G108" i="6"/>
  <c r="G104" i="6"/>
  <c r="G103" i="6"/>
  <c r="L101" i="6"/>
  <c r="G100" i="6"/>
  <c r="G98" i="6"/>
  <c r="G99" i="6" s="1"/>
  <c r="G95" i="6"/>
  <c r="G93" i="6"/>
  <c r="G94" i="6"/>
  <c r="G85" i="6"/>
  <c r="L84" i="6"/>
  <c r="G84" i="6"/>
  <c r="G83" i="6"/>
  <c r="L78" i="6"/>
  <c r="G73" i="6"/>
  <c r="L72" i="6"/>
  <c r="G72" i="6"/>
  <c r="L69" i="6"/>
  <c r="L68" i="6"/>
  <c r="G66" i="6"/>
  <c r="G67" i="6" s="1"/>
  <c r="G61" i="6"/>
  <c r="G60" i="6"/>
  <c r="L57" i="6"/>
  <c r="G49" i="6"/>
  <c r="L46" i="6"/>
  <c r="G46" i="6"/>
  <c r="G45" i="6"/>
  <c r="G34" i="6"/>
  <c r="G25" i="6"/>
  <c r="G16" i="6"/>
  <c r="G14" i="6"/>
  <c r="D198" i="6"/>
  <c r="L88" i="9" l="1"/>
  <c r="G20" i="9"/>
  <c r="G121" i="9"/>
  <c r="G88" i="9"/>
  <c r="G182" i="9"/>
  <c r="L121" i="9"/>
  <c r="L51" i="9"/>
  <c r="L192" i="9"/>
  <c r="G192" i="9"/>
  <c r="J199" i="9"/>
  <c r="G199" i="9"/>
  <c r="G166" i="9"/>
  <c r="L11" i="9"/>
  <c r="G11" i="9"/>
  <c r="L63" i="9"/>
  <c r="L166" i="9"/>
  <c r="L12" i="9"/>
  <c r="G12" i="9"/>
  <c r="L153" i="9"/>
  <c r="G137" i="9"/>
  <c r="L137" i="9"/>
  <c r="L13" i="9"/>
  <c r="G13" i="9"/>
  <c r="G153" i="9"/>
  <c r="L193" i="9"/>
  <c r="G193" i="9"/>
  <c r="K199" i="9"/>
  <c r="G29" i="9"/>
  <c r="L29" i="9"/>
  <c r="G50" i="9"/>
  <c r="L50" i="9"/>
  <c r="G36" i="9"/>
  <c r="L82" i="9"/>
  <c r="G82" i="9"/>
  <c r="L10" i="9"/>
  <c r="G10" i="9"/>
  <c r="L36" i="9"/>
  <c r="G63" i="9"/>
  <c r="J199" i="8"/>
  <c r="L199" i="8" s="1"/>
  <c r="G199" i="8"/>
  <c r="L124" i="7"/>
  <c r="L162" i="7"/>
  <c r="L43" i="7"/>
  <c r="L63" i="7"/>
  <c r="G63" i="7"/>
  <c r="L88" i="7"/>
  <c r="G88" i="7"/>
  <c r="J199" i="7"/>
  <c r="G20" i="7"/>
  <c r="G154" i="7"/>
  <c r="L154" i="7"/>
  <c r="L167" i="7"/>
  <c r="G167" i="7"/>
  <c r="L166" i="7"/>
  <c r="G166" i="7"/>
  <c r="L170" i="7"/>
  <c r="L90" i="7"/>
  <c r="G90" i="7"/>
  <c r="G130" i="7"/>
  <c r="L75" i="7"/>
  <c r="L101" i="7"/>
  <c r="L77" i="7"/>
  <c r="L7" i="7"/>
  <c r="L8" i="7" s="1"/>
  <c r="L38" i="7"/>
  <c r="G38" i="7"/>
  <c r="I199" i="7"/>
  <c r="H199" i="7"/>
  <c r="G199" i="7"/>
  <c r="L182" i="7"/>
  <c r="G182" i="7"/>
  <c r="L93" i="7"/>
  <c r="G93" i="7"/>
  <c r="L134" i="7"/>
  <c r="G134" i="7"/>
  <c r="L196" i="7"/>
  <c r="G196" i="7"/>
  <c r="G76" i="7"/>
  <c r="L65" i="7"/>
  <c r="G65" i="7"/>
  <c r="L112" i="7"/>
  <c r="L37" i="7"/>
  <c r="G37" i="7"/>
  <c r="G21" i="7"/>
  <c r="L13" i="7"/>
  <c r="G13" i="7"/>
  <c r="L20" i="7"/>
  <c r="G22" i="7"/>
  <c r="L136" i="7"/>
  <c r="G136" i="7"/>
  <c r="L118" i="7"/>
  <c r="G118" i="7"/>
  <c r="L195" i="7"/>
  <c r="G195" i="7"/>
  <c r="L156" i="7"/>
  <c r="G156" i="7"/>
  <c r="L127" i="7"/>
  <c r="L126" i="7"/>
  <c r="L144" i="7"/>
  <c r="L97" i="7"/>
  <c r="G97" i="7"/>
  <c r="L99" i="7"/>
  <c r="G26" i="7"/>
  <c r="L26" i="7"/>
  <c r="L34" i="7"/>
  <c r="L12" i="7"/>
  <c r="G12" i="7"/>
  <c r="L32" i="7"/>
  <c r="L150" i="7"/>
  <c r="G150" i="7"/>
  <c r="L152" i="7"/>
  <c r="G152" i="7"/>
  <c r="L161" i="7"/>
  <c r="G147" i="7"/>
  <c r="L35" i="7"/>
  <c r="G35" i="7"/>
  <c r="G28" i="7"/>
  <c r="L28" i="7"/>
  <c r="L39" i="7"/>
  <c r="G39" i="7"/>
  <c r="L11" i="7"/>
  <c r="G11" i="7"/>
  <c r="L191" i="7"/>
  <c r="G191" i="7"/>
  <c r="G27" i="7"/>
  <c r="L27" i="7"/>
  <c r="L40" i="7"/>
  <c r="G40" i="7"/>
  <c r="G23" i="7"/>
  <c r="L23" i="7"/>
  <c r="L10" i="7"/>
  <c r="G10" i="7"/>
  <c r="L51" i="7"/>
  <c r="L138" i="7"/>
  <c r="G138" i="7"/>
  <c r="L114" i="7"/>
  <c r="G129" i="7"/>
  <c r="L129" i="7"/>
  <c r="L91" i="7"/>
  <c r="G91" i="7"/>
  <c r="L159" i="7"/>
  <c r="L169" i="7"/>
  <c r="G81" i="7"/>
  <c r="L117" i="7"/>
  <c r="G117" i="7"/>
  <c r="L155" i="7"/>
  <c r="G155" i="7"/>
  <c r="L151" i="7"/>
  <c r="G151" i="7"/>
  <c r="L135" i="7"/>
  <c r="G135" i="7"/>
  <c r="G127" i="7"/>
  <c r="L64" i="7"/>
  <c r="G64" i="7"/>
  <c r="L81" i="7"/>
  <c r="G77" i="7"/>
  <c r="G51" i="7"/>
  <c r="L41" i="7"/>
  <c r="L18" i="7"/>
  <c r="G18" i="7"/>
  <c r="L19" i="6"/>
  <c r="L170" i="6"/>
  <c r="L184" i="6"/>
  <c r="L58" i="6"/>
  <c r="L168" i="6"/>
  <c r="L173" i="6"/>
  <c r="L22" i="6"/>
  <c r="L70" i="6"/>
  <c r="L143" i="6"/>
  <c r="L171" i="6"/>
  <c r="L196" i="6"/>
  <c r="L144" i="6"/>
  <c r="L100" i="6"/>
  <c r="L140" i="6"/>
  <c r="L45" i="6"/>
  <c r="L142" i="6"/>
  <c r="C198" i="6"/>
  <c r="G15" i="6"/>
  <c r="G21" i="6"/>
  <c r="G32" i="6"/>
  <c r="G33" i="6" s="1"/>
  <c r="L38" i="6"/>
  <c r="G38" i="6"/>
  <c r="L51" i="6"/>
  <c r="L25" i="6"/>
  <c r="E198" i="6"/>
  <c r="L15" i="6"/>
  <c r="L17" i="6"/>
  <c r="L34" i="6"/>
  <c r="F198" i="6"/>
  <c r="G9" i="6"/>
  <c r="G22" i="6"/>
  <c r="G24" i="6"/>
  <c r="G42" i="6"/>
  <c r="I198" i="6"/>
  <c r="G17" i="6"/>
  <c r="L23" i="6"/>
  <c r="G30" i="6"/>
  <c r="G31" i="6" s="1"/>
  <c r="L44" i="6"/>
  <c r="G7" i="6"/>
  <c r="G8" i="6" s="1"/>
  <c r="G19" i="6"/>
  <c r="L24" i="6"/>
  <c r="L16" i="6"/>
  <c r="L21" i="6"/>
  <c r="G23" i="6"/>
  <c r="L7" i="6"/>
  <c r="L8" i="6" s="1"/>
  <c r="L42" i="6"/>
  <c r="L43" i="6"/>
  <c r="L48" i="6"/>
  <c r="G55" i="6"/>
  <c r="G53" i="6"/>
  <c r="G52" i="6"/>
  <c r="G51" i="6"/>
  <c r="G54" i="6"/>
  <c r="L59" i="6"/>
  <c r="L62" i="6"/>
  <c r="L79" i="6"/>
  <c r="L71" i="6"/>
  <c r="G71" i="6"/>
  <c r="L80" i="6"/>
  <c r="G47" i="6"/>
  <c r="G48" i="6" s="1"/>
  <c r="L49" i="6"/>
  <c r="L67" i="6"/>
  <c r="L99" i="6"/>
  <c r="G65" i="6"/>
  <c r="L119" i="6"/>
  <c r="G126" i="6"/>
  <c r="G43" i="6"/>
  <c r="G44" i="6" s="1"/>
  <c r="L53" i="6"/>
  <c r="L54" i="6"/>
  <c r="L55" i="6"/>
  <c r="L65" i="6"/>
  <c r="G69" i="6"/>
  <c r="G41" i="6"/>
  <c r="L47" i="6"/>
  <c r="L52" i="6"/>
  <c r="G88" i="6"/>
  <c r="L56" i="6"/>
  <c r="G96" i="6"/>
  <c r="G75" i="6"/>
  <c r="L83" i="6"/>
  <c r="L85" i="6"/>
  <c r="G101" i="6"/>
  <c r="G106" i="6"/>
  <c r="G107" i="6" s="1"/>
  <c r="G111" i="6"/>
  <c r="G114" i="6"/>
  <c r="L193" i="6"/>
  <c r="G56" i="6"/>
  <c r="G57" i="6" s="1"/>
  <c r="L61" i="6"/>
  <c r="G62" i="6"/>
  <c r="L66" i="6"/>
  <c r="G68" i="6"/>
  <c r="G70" i="6"/>
  <c r="L75" i="6"/>
  <c r="G79" i="6"/>
  <c r="L95" i="6"/>
  <c r="G102" i="6"/>
  <c r="G113" i="6"/>
  <c r="G78" i="6"/>
  <c r="G80" i="6"/>
  <c r="L105" i="6"/>
  <c r="L112" i="6"/>
  <c r="L139" i="6"/>
  <c r="L182" i="6"/>
  <c r="G74" i="6"/>
  <c r="L108" i="6"/>
  <c r="G115" i="6"/>
  <c r="L122" i="6"/>
  <c r="L131" i="6"/>
  <c r="G146" i="6"/>
  <c r="L98" i="6"/>
  <c r="G105" i="6"/>
  <c r="L107" i="6"/>
  <c r="L127" i="6"/>
  <c r="G127" i="6"/>
  <c r="G58" i="6"/>
  <c r="G59" i="6" s="1"/>
  <c r="G119" i="6"/>
  <c r="G122" i="6"/>
  <c r="G125" i="6"/>
  <c r="L167" i="6"/>
  <c r="G167" i="6"/>
  <c r="L183" i="6"/>
  <c r="G183" i="6"/>
  <c r="L190" i="6"/>
  <c r="G86" i="6"/>
  <c r="L109" i="6"/>
  <c r="L130" i="6"/>
  <c r="G130" i="6"/>
  <c r="L132" i="6"/>
  <c r="G132" i="6"/>
  <c r="L157" i="6"/>
  <c r="L156" i="6"/>
  <c r="L162" i="6"/>
  <c r="L188" i="6"/>
  <c r="G188" i="6"/>
  <c r="G190" i="6"/>
  <c r="L106" i="6"/>
  <c r="G160" i="6"/>
  <c r="G161" i="6" s="1"/>
  <c r="G162" i="6"/>
  <c r="G163" i="6" s="1"/>
  <c r="L169" i="6"/>
  <c r="G170" i="6"/>
  <c r="L114" i="6"/>
  <c r="L115" i="6"/>
  <c r="G145" i="6"/>
  <c r="G147" i="6"/>
  <c r="L159" i="6"/>
  <c r="G184" i="6"/>
  <c r="G189" i="6"/>
  <c r="L124" i="6"/>
  <c r="G156" i="6"/>
  <c r="G157" i="6" s="1"/>
  <c r="L163" i="6"/>
  <c r="G164" i="6"/>
  <c r="G182" i="6"/>
  <c r="G193" i="6"/>
  <c r="G196" i="6"/>
  <c r="L146" i="6"/>
  <c r="L147" i="6"/>
  <c r="G180" i="6"/>
  <c r="L164" i="6"/>
  <c r="L180" i="6"/>
  <c r="L199" i="9" l="1"/>
  <c r="L192" i="7"/>
  <c r="G192" i="7"/>
  <c r="L199" i="7"/>
  <c r="L147" i="7"/>
  <c r="L146" i="7"/>
  <c r="L82" i="7"/>
  <c r="G82" i="7"/>
  <c r="L36" i="7"/>
  <c r="G36" i="7"/>
  <c r="L153" i="7"/>
  <c r="G153" i="7"/>
  <c r="L193" i="7"/>
  <c r="G193" i="7"/>
  <c r="L121" i="7"/>
  <c r="G111" i="7"/>
  <c r="G29" i="7"/>
  <c r="L29" i="7"/>
  <c r="G121" i="7"/>
  <c r="L111" i="7"/>
  <c r="G137" i="7"/>
  <c r="L137" i="7"/>
  <c r="L50" i="7"/>
  <c r="G50" i="7"/>
  <c r="L148" i="6"/>
  <c r="L158" i="6"/>
  <c r="L86" i="6"/>
  <c r="G29" i="6"/>
  <c r="L29" i="6"/>
  <c r="L91" i="6"/>
  <c r="G91" i="6"/>
  <c r="L121" i="6"/>
  <c r="G121" i="6"/>
  <c r="G128" i="6"/>
  <c r="L128" i="6"/>
  <c r="L149" i="6"/>
  <c r="G149" i="6"/>
  <c r="L181" i="6"/>
  <c r="G181" i="6"/>
  <c r="G148" i="6"/>
  <c r="L116" i="6"/>
  <c r="G116" i="6"/>
  <c r="L64" i="6"/>
  <c r="G64" i="6"/>
  <c r="L145" i="6"/>
  <c r="L60" i="6"/>
  <c r="L123" i="6"/>
  <c r="L41" i="6"/>
  <c r="L30" i="6"/>
  <c r="L31" i="6" s="1"/>
  <c r="L32" i="6"/>
  <c r="L76" i="6"/>
  <c r="L90" i="6"/>
  <c r="G90" i="6"/>
  <c r="G197" i="6"/>
  <c r="L89" i="6"/>
  <c r="G89" i="6"/>
  <c r="L73" i="6"/>
  <c r="L74" i="6" s="1"/>
  <c r="L40" i="6"/>
  <c r="G40" i="6"/>
  <c r="L14" i="6"/>
  <c r="L126" i="6"/>
  <c r="L125" i="6"/>
  <c r="L165" i="6"/>
  <c r="G165" i="6"/>
  <c r="L135" i="6"/>
  <c r="G135" i="6"/>
  <c r="L117" i="6"/>
  <c r="G117" i="6"/>
  <c r="L195" i="6"/>
  <c r="G195" i="6"/>
  <c r="G133" i="6"/>
  <c r="L92" i="6"/>
  <c r="G92" i="6"/>
  <c r="L81" i="6"/>
  <c r="G81" i="6"/>
  <c r="L39" i="6"/>
  <c r="G39" i="6"/>
  <c r="L161" i="6"/>
  <c r="L151" i="6"/>
  <c r="G151" i="6"/>
  <c r="G153" i="6"/>
  <c r="L153" i="6"/>
  <c r="L194" i="6"/>
  <c r="G194" i="6"/>
  <c r="L155" i="6"/>
  <c r="G155" i="6"/>
  <c r="L129" i="6"/>
  <c r="G129" i="6"/>
  <c r="L104" i="6"/>
  <c r="L77" i="6"/>
  <c r="G77" i="6"/>
  <c r="L37" i="6"/>
  <c r="G37" i="6"/>
  <c r="G76" i="6"/>
  <c r="L36" i="6"/>
  <c r="G36" i="6"/>
  <c r="K198" i="6"/>
  <c r="L20" i="6"/>
  <c r="G20" i="6"/>
  <c r="L18" i="6"/>
  <c r="G18" i="6"/>
  <c r="L35" i="6"/>
  <c r="G35" i="6"/>
  <c r="J198" i="6"/>
  <c r="L28" i="6"/>
  <c r="G28" i="6"/>
  <c r="L93" i="6"/>
  <c r="L94" i="6"/>
  <c r="L154" i="6"/>
  <c r="G154" i="6"/>
  <c r="L166" i="6"/>
  <c r="G166" i="6"/>
  <c r="L134" i="6"/>
  <c r="G134" i="6"/>
  <c r="L160" i="6"/>
  <c r="L113" i="6"/>
  <c r="L97" i="6"/>
  <c r="G97" i="6"/>
  <c r="L103" i="6"/>
  <c r="L102" i="6"/>
  <c r="L110" i="6"/>
  <c r="G110" i="6"/>
  <c r="L96" i="6"/>
  <c r="L88" i="6"/>
  <c r="L33" i="6"/>
  <c r="L27" i="6"/>
  <c r="G27" i="6"/>
  <c r="H198" i="6"/>
  <c r="L198" i="6" s="1"/>
  <c r="G198" i="6"/>
  <c r="L137" i="6"/>
  <c r="G137" i="6"/>
  <c r="L150" i="6"/>
  <c r="G150" i="6"/>
  <c r="L192" i="6"/>
  <c r="G192" i="6"/>
  <c r="L111" i="6"/>
  <c r="G63" i="6"/>
  <c r="L63" i="6"/>
  <c r="L26" i="6"/>
  <c r="G26" i="6"/>
  <c r="L120" i="6" l="1"/>
  <c r="L82" i="6"/>
  <c r="G82" i="6"/>
  <c r="G120" i="6"/>
  <c r="L9" i="6"/>
  <c r="L133" i="6"/>
  <c r="G191" i="6"/>
  <c r="G10" i="6"/>
  <c r="L191" i="6"/>
  <c r="G11" i="6"/>
  <c r="L11" i="6"/>
  <c r="G136" i="6"/>
  <c r="L136" i="6"/>
  <c r="G50" i="6"/>
  <c r="L50" i="6"/>
  <c r="G87" i="6"/>
  <c r="G12" i="6"/>
  <c r="L12" i="6"/>
  <c r="L152" i="6"/>
  <c r="G152" i="6"/>
  <c r="L87" i="6"/>
  <c r="L13" i="6"/>
  <c r="G13" i="6"/>
  <c r="L10" i="6" l="1"/>
  <c r="G198" i="5" l="1"/>
  <c r="F198" i="5"/>
  <c r="D198" i="5"/>
  <c r="I198" i="5" l="1"/>
  <c r="C198" i="5"/>
  <c r="D198" i="4"/>
  <c r="I198" i="4" s="1"/>
  <c r="C198" i="4"/>
  <c r="K198" i="5" l="1"/>
  <c r="E198" i="5"/>
  <c r="H198" i="5"/>
  <c r="F198" i="4"/>
  <c r="K198" i="4" s="1"/>
  <c r="H198" i="4"/>
  <c r="F198" i="3"/>
  <c r="K198" i="3" s="1"/>
  <c r="C198" i="3"/>
  <c r="J198" i="5" l="1"/>
  <c r="L198" i="5" s="1"/>
  <c r="E198" i="4"/>
  <c r="E198" i="3"/>
  <c r="J198" i="3" s="1"/>
  <c r="H198" i="3"/>
  <c r="D198" i="3"/>
  <c r="I198" i="3" s="1"/>
  <c r="L24" i="2"/>
  <c r="G186" i="2"/>
  <c r="L185" i="2"/>
  <c r="G185" i="2"/>
  <c r="G183" i="2"/>
  <c r="L179" i="2"/>
  <c r="G179" i="2"/>
  <c r="L178" i="2"/>
  <c r="G178" i="2"/>
  <c r="G177" i="2"/>
  <c r="L176" i="2"/>
  <c r="G176" i="2"/>
  <c r="L175" i="2"/>
  <c r="G175" i="2"/>
  <c r="L174" i="2"/>
  <c r="G174" i="2"/>
  <c r="L173" i="2"/>
  <c r="G173" i="2"/>
  <c r="G172" i="2"/>
  <c r="G171" i="2"/>
  <c r="G170" i="2"/>
  <c r="G168" i="2"/>
  <c r="G160" i="2"/>
  <c r="G161" i="2" s="1"/>
  <c r="G158" i="2"/>
  <c r="G159" i="2" s="1"/>
  <c r="L146" i="2"/>
  <c r="G146" i="2"/>
  <c r="G145" i="2"/>
  <c r="G143" i="2"/>
  <c r="G144" i="2" s="1"/>
  <c r="L142" i="2"/>
  <c r="G142" i="2"/>
  <c r="G141" i="2"/>
  <c r="L140" i="2"/>
  <c r="G140" i="2"/>
  <c r="G139" i="2"/>
  <c r="G132" i="2"/>
  <c r="L131" i="2"/>
  <c r="G130" i="2"/>
  <c r="G127" i="2"/>
  <c r="G124" i="2"/>
  <c r="L117" i="2"/>
  <c r="L105" i="2"/>
  <c r="G105" i="2"/>
  <c r="G104" i="2"/>
  <c r="G103" i="2"/>
  <c r="G95" i="2"/>
  <c r="L88" i="2"/>
  <c r="G83" i="2"/>
  <c r="G80" i="2"/>
  <c r="G79" i="2"/>
  <c r="G78" i="2"/>
  <c r="G69" i="2"/>
  <c r="G66" i="2"/>
  <c r="G67" i="2" s="1"/>
  <c r="G58" i="2"/>
  <c r="G59" i="2" s="1"/>
  <c r="G54" i="2"/>
  <c r="G49" i="2"/>
  <c r="G47" i="2"/>
  <c r="G48" i="2" s="1"/>
  <c r="L47" i="2"/>
  <c r="G34" i="2"/>
  <c r="G15" i="2"/>
  <c r="G14" i="2"/>
  <c r="L13" i="2"/>
  <c r="G11" i="2"/>
  <c r="G7" i="2"/>
  <c r="G8" i="2" s="1"/>
  <c r="J198" i="4" l="1"/>
  <c r="L198" i="4" s="1"/>
  <c r="G198" i="4"/>
  <c r="G198" i="3"/>
  <c r="L198" i="3"/>
  <c r="L171" i="2"/>
  <c r="L177" i="2"/>
  <c r="L180" i="2"/>
  <c r="L9" i="2"/>
  <c r="L11" i="2"/>
  <c r="L141" i="2"/>
  <c r="L172" i="2"/>
  <c r="L33" i="2"/>
  <c r="L182" i="2"/>
  <c r="G12" i="2"/>
  <c r="L12" i="2"/>
  <c r="L34" i="2"/>
  <c r="G10" i="2"/>
  <c r="G13" i="2"/>
  <c r="L14" i="2"/>
  <c r="L43" i="2"/>
  <c r="G43" i="2"/>
  <c r="L32" i="2"/>
  <c r="G32" i="2"/>
  <c r="G33" i="2" s="1"/>
  <c r="G40" i="2"/>
  <c r="C198" i="2"/>
  <c r="H198" i="2" s="1"/>
  <c r="L10" i="2"/>
  <c r="L15" i="2"/>
  <c r="G24" i="2"/>
  <c r="L41" i="2"/>
  <c r="G41" i="2"/>
  <c r="L48" i="2"/>
  <c r="G9" i="2"/>
  <c r="G35" i="2"/>
  <c r="L42" i="2"/>
  <c r="F198" i="2"/>
  <c r="K198" i="2" s="1"/>
  <c r="L38" i="2"/>
  <c r="G38" i="2"/>
  <c r="L30" i="2"/>
  <c r="L31" i="2" s="1"/>
  <c r="G16" i="2"/>
  <c r="L45" i="2"/>
  <c r="G45" i="2"/>
  <c r="G19" i="2"/>
  <c r="D198" i="2"/>
  <c r="I198" i="2" s="1"/>
  <c r="L57" i="2"/>
  <c r="L75" i="2"/>
  <c r="L93" i="2"/>
  <c r="L94" i="2"/>
  <c r="L66" i="2"/>
  <c r="L67" i="2"/>
  <c r="L98" i="2"/>
  <c r="L99" i="2"/>
  <c r="L65" i="2"/>
  <c r="G65" i="2"/>
  <c r="L73" i="2"/>
  <c r="L74" i="2" s="1"/>
  <c r="G116" i="2"/>
  <c r="G30" i="2"/>
  <c r="G31" i="2" s="1"/>
  <c r="G52" i="2"/>
  <c r="L71" i="2"/>
  <c r="G71" i="2"/>
  <c r="G110" i="2"/>
  <c r="L110" i="2"/>
  <c r="L56" i="2"/>
  <c r="L59" i="2"/>
  <c r="L61" i="2"/>
  <c r="G60" i="2"/>
  <c r="L86" i="2"/>
  <c r="G51" i="2"/>
  <c r="G53" i="2"/>
  <c r="G55" i="2"/>
  <c r="G77" i="2"/>
  <c r="L49" i="2"/>
  <c r="L91" i="2"/>
  <c r="G91" i="2"/>
  <c r="L77" i="2"/>
  <c r="L80" i="2"/>
  <c r="L95" i="2"/>
  <c r="G101" i="2"/>
  <c r="G102" i="2"/>
  <c r="L104" i="2"/>
  <c r="L130" i="2"/>
  <c r="L145" i="2"/>
  <c r="L159" i="2"/>
  <c r="L169" i="2"/>
  <c r="L184" i="2"/>
  <c r="L189" i="2"/>
  <c r="G113" i="2"/>
  <c r="L62" i="2"/>
  <c r="L69" i="2"/>
  <c r="L70" i="2"/>
  <c r="G73" i="2"/>
  <c r="L79" i="2"/>
  <c r="L83" i="2"/>
  <c r="G106" i="2"/>
  <c r="G107" i="2" s="1"/>
  <c r="G115" i="2"/>
  <c r="G61" i="2"/>
  <c r="G74" i="2"/>
  <c r="G88" i="2"/>
  <c r="G94" i="2"/>
  <c r="G98" i="2"/>
  <c r="G99" i="2" s="1"/>
  <c r="G100" i="2"/>
  <c r="L103" i="2"/>
  <c r="L107" i="2"/>
  <c r="G108" i="2"/>
  <c r="G114" i="2"/>
  <c r="G123" i="2"/>
  <c r="G126" i="2"/>
  <c r="G125" i="2"/>
  <c r="L155" i="2"/>
  <c r="G155" i="2"/>
  <c r="L112" i="2"/>
  <c r="G117" i="2"/>
  <c r="L138" i="2"/>
  <c r="G138" i="2"/>
  <c r="G75" i="2"/>
  <c r="L101" i="2"/>
  <c r="L106" i="2"/>
  <c r="G109" i="2"/>
  <c r="G56" i="2"/>
  <c r="G57" i="2" s="1"/>
  <c r="G62" i="2"/>
  <c r="G68" i="2"/>
  <c r="G70" i="2"/>
  <c r="G93" i="2"/>
  <c r="G112" i="2"/>
  <c r="L115" i="2"/>
  <c r="L132" i="2"/>
  <c r="L188" i="2"/>
  <c r="G188" i="2"/>
  <c r="G86" i="2"/>
  <c r="G111" i="2"/>
  <c r="L116" i="2"/>
  <c r="L127" i="2"/>
  <c r="L158" i="2"/>
  <c r="L187" i="2"/>
  <c r="G187" i="2"/>
  <c r="L139" i="2"/>
  <c r="G156" i="2"/>
  <c r="G157" i="2" s="1"/>
  <c r="G164" i="2"/>
  <c r="G182" i="2"/>
  <c r="L183" i="2"/>
  <c r="L186" i="2"/>
  <c r="G193" i="2"/>
  <c r="L194" i="2"/>
  <c r="G196" i="2"/>
  <c r="G197" i="2"/>
  <c r="L164" i="2"/>
  <c r="L168" i="2"/>
  <c r="L170" i="2"/>
  <c r="G131" i="2"/>
  <c r="L147" i="2"/>
  <c r="G180" i="2"/>
  <c r="L114" i="2"/>
  <c r="L124" i="2"/>
  <c r="G169" i="2"/>
  <c r="G162" i="2"/>
  <c r="G163" i="2" s="1"/>
  <c r="G147" i="2"/>
  <c r="G184" i="2"/>
  <c r="G189" i="2"/>
  <c r="D198" i="1"/>
  <c r="I198" i="1" s="1"/>
  <c r="L193" i="2" l="1"/>
  <c r="L40" i="2"/>
  <c r="L108" i="2"/>
  <c r="L16" i="2"/>
  <c r="L123" i="2"/>
  <c r="L163" i="2"/>
  <c r="L162" i="2"/>
  <c r="L19" i="2"/>
  <c r="G165" i="2"/>
  <c r="L96" i="2"/>
  <c r="G96" i="2"/>
  <c r="G20" i="2"/>
  <c r="L82" i="2"/>
  <c r="G82" i="2"/>
  <c r="G17" i="2"/>
  <c r="L17" i="2"/>
  <c r="L22" i="2"/>
  <c r="G22" i="2"/>
  <c r="L151" i="2"/>
  <c r="G151" i="2"/>
  <c r="L167" i="2"/>
  <c r="G167" i="2"/>
  <c r="L134" i="2"/>
  <c r="G134" i="2"/>
  <c r="L161" i="2"/>
  <c r="L64" i="2"/>
  <c r="G64" i="2"/>
  <c r="L58" i="2"/>
  <c r="G23" i="2"/>
  <c r="L23" i="2"/>
  <c r="L35" i="2"/>
  <c r="G119" i="2"/>
  <c r="L119" i="2"/>
  <c r="G76" i="2"/>
  <c r="L76" i="2"/>
  <c r="L72" i="2"/>
  <c r="G72" i="2"/>
  <c r="L137" i="2"/>
  <c r="G137" i="2"/>
  <c r="L197" i="2"/>
  <c r="G133" i="2"/>
  <c r="L92" i="2"/>
  <c r="G92" i="2"/>
  <c r="L113" i="2"/>
  <c r="L68" i="2"/>
  <c r="L156" i="2"/>
  <c r="L157" i="2"/>
  <c r="L160" i="2"/>
  <c r="G90" i="2"/>
  <c r="L90" i="2"/>
  <c r="L143" i="2"/>
  <c r="L122" i="2"/>
  <c r="G122" i="2"/>
  <c r="L102" i="2"/>
  <c r="L100" i="2"/>
  <c r="L135" i="2"/>
  <c r="G135" i="2"/>
  <c r="G129" i="2"/>
  <c r="L129" i="2"/>
  <c r="L46" i="2"/>
  <c r="G46" i="2"/>
  <c r="G44" i="2"/>
  <c r="L44" i="2"/>
  <c r="L7" i="2"/>
  <c r="L8" i="2" s="1"/>
  <c r="L26" i="2"/>
  <c r="G26" i="2"/>
  <c r="L18" i="2"/>
  <c r="G18" i="2"/>
  <c r="L87" i="2"/>
  <c r="G87" i="2"/>
  <c r="G85" i="2"/>
  <c r="L85" i="2"/>
  <c r="L195" i="2"/>
  <c r="G195" i="2"/>
  <c r="L149" i="2"/>
  <c r="G149" i="2"/>
  <c r="L153" i="2"/>
  <c r="G153" i="2"/>
  <c r="L128" i="2"/>
  <c r="G128" i="2"/>
  <c r="L181" i="2"/>
  <c r="G181" i="2"/>
  <c r="L150" i="2"/>
  <c r="G150" i="2"/>
  <c r="L89" i="2"/>
  <c r="G89" i="2"/>
  <c r="G148" i="2"/>
  <c r="L84" i="2"/>
  <c r="G84" i="2"/>
  <c r="L125" i="2"/>
  <c r="L126" i="2"/>
  <c r="L111" i="2"/>
  <c r="L55" i="2"/>
  <c r="L52" i="2"/>
  <c r="L54" i="2"/>
  <c r="L51" i="2"/>
  <c r="L53" i="2"/>
  <c r="G190" i="2"/>
  <c r="L190" i="2"/>
  <c r="G42" i="2"/>
  <c r="G25" i="2"/>
  <c r="L27" i="2"/>
  <c r="G27" i="2"/>
  <c r="G81" i="2"/>
  <c r="L81" i="2"/>
  <c r="L20" i="2"/>
  <c r="L25" i="2"/>
  <c r="G37" i="2"/>
  <c r="L28" i="2"/>
  <c r="G28" i="2"/>
  <c r="G39" i="2"/>
  <c r="L39" i="2"/>
  <c r="G194" i="2"/>
  <c r="L154" i="2"/>
  <c r="G154" i="2"/>
  <c r="L148" i="2"/>
  <c r="L97" i="2"/>
  <c r="G97" i="2"/>
  <c r="L78" i="2"/>
  <c r="L144" i="2"/>
  <c r="L165" i="2"/>
  <c r="L109" i="2"/>
  <c r="L196" i="2"/>
  <c r="G118" i="2"/>
  <c r="L118" i="2"/>
  <c r="L60" i="2"/>
  <c r="E198" i="2"/>
  <c r="J198" i="2" s="1"/>
  <c r="L198" i="2" s="1"/>
  <c r="L21" i="2"/>
  <c r="G21" i="2"/>
  <c r="L37" i="2"/>
  <c r="L166" i="2"/>
  <c r="G166" i="2"/>
  <c r="L121" i="2"/>
  <c r="G121" i="2"/>
  <c r="F198" i="1"/>
  <c r="K198" i="1" s="1"/>
  <c r="L36" i="2" l="1"/>
  <c r="G191" i="2"/>
  <c r="L191" i="2"/>
  <c r="L152" i="2"/>
  <c r="L29" i="2"/>
  <c r="G29" i="2"/>
  <c r="L120" i="2"/>
  <c r="G120" i="2"/>
  <c r="G192" i="2"/>
  <c r="L192" i="2"/>
  <c r="L133" i="2"/>
  <c r="L63" i="2"/>
  <c r="G63" i="2"/>
  <c r="G36" i="2"/>
  <c r="G152" i="2"/>
  <c r="L50" i="2"/>
  <c r="G50" i="2"/>
  <c r="G198" i="2"/>
  <c r="L136" i="2"/>
  <c r="G136" i="2"/>
  <c r="C198" i="1"/>
  <c r="E198" i="1"/>
  <c r="J198" i="1" s="1"/>
  <c r="G198" i="1" l="1"/>
  <c r="H198" i="1"/>
  <c r="L198" i="1" s="1"/>
</calcChain>
</file>

<file path=xl/sharedStrings.xml><?xml version="1.0" encoding="utf-8"?>
<sst xmlns="http://schemas.openxmlformats.org/spreadsheetml/2006/main" count="3438" uniqueCount="216">
  <si>
    <t>тарифная группа: прочие потребители*</t>
  </si>
  <si>
    <t>№ п/п</t>
  </si>
  <si>
    <t>Регион</t>
  </si>
  <si>
    <t>электроэнергия, кВтч</t>
  </si>
  <si>
    <t xml:space="preserve"> мощность, кВт</t>
  </si>
  <si>
    <t>ВН</t>
  </si>
  <si>
    <t>СН1</t>
  </si>
  <si>
    <t>СН2</t>
  </si>
  <si>
    <t>НН</t>
  </si>
  <si>
    <t>ВСЕГО</t>
  </si>
  <si>
    <t>Астраханская область</t>
  </si>
  <si>
    <t>Алтайский край</t>
  </si>
  <si>
    <t>Белгородская область</t>
  </si>
  <si>
    <t>Брянская область</t>
  </si>
  <si>
    <t>Волгоградская область</t>
  </si>
  <si>
    <t>Вологодская область</t>
  </si>
  <si>
    <t>Воронежская область</t>
  </si>
  <si>
    <t>Владимирская область</t>
  </si>
  <si>
    <t>Ивановская область</t>
  </si>
  <si>
    <t>Кировская область</t>
  </si>
  <si>
    <t>Краснодарский край и Республика Адыгея</t>
  </si>
  <si>
    <t>Калужская область</t>
  </si>
  <si>
    <t>Кемеровская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</si>
  <si>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</si>
  <si>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</si>
  <si>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</si>
  <si>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</si>
  <si>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</si>
  <si>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</si>
  <si>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</si>
  <si>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</si>
  <si>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</si>
  <si>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</si>
  <si>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</si>
  <si>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</si>
  <si>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</si>
  <si>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</si>
  <si>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</si>
  <si>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</si>
  <si>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Башкортостан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</si>
  <si>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</si>
  <si>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</si>
  <si>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</si>
  <si>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</si>
  <si>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</si>
  <si>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</si>
  <si>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</si>
  <si>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</si>
  <si>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</si>
  <si>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</si>
  <si>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</si>
  <si>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</si>
  <si>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</si>
  <si>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</si>
  <si>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</si>
  <si>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</si>
  <si>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</si>
  <si>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</si>
  <si>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</si>
  <si>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</si>
  <si>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</si>
  <si>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</si>
  <si>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окгуг</t>
  </si>
  <si>
    <t>Челябинская область</t>
  </si>
  <si>
    <t>Чувашская Республика</t>
  </si>
  <si>
    <t>Ярославская область</t>
  </si>
  <si>
    <t>Общий итог</t>
  </si>
  <si>
    <t xml:space="preserve">Объем фактического полезного отпуска электроэнергии и мощности по тарифным группам в разрезе </t>
  </si>
  <si>
    <t xml:space="preserve">территориальных сетевых организаций по уровням напряжения для потребителей ООО "МагнитЭнерго" в январе 2018г. </t>
  </si>
  <si>
    <t>** данная информация является актуальной на момент опубликования</t>
  </si>
  <si>
    <t>ПАО "МРСК Юга" - Астраханьэнерго</t>
  </si>
  <si>
    <t>ООО "Барнаульская сетевая компания"</t>
  </si>
  <si>
    <t>СК Алтайкрайэнерго</t>
  </si>
  <si>
    <t>ПАО "МРСК Сибири" - Алтайэнерго</t>
  </si>
  <si>
    <t>ПАО "МРСК Центра" - Белгородэнерго</t>
  </si>
  <si>
    <t>МУПП "ВМЭС"</t>
  </si>
  <si>
    <t>МКП "ВМЭС"</t>
  </si>
  <si>
    <t>ОАО "Оборонэнерго"</t>
  </si>
  <si>
    <t>ПАО "МРСК Юга" - Волгоградэнерго</t>
  </si>
  <si>
    <t>АО "Волгоградоблэлектро"</t>
  </si>
  <si>
    <t>ПАО "МРСК Центра" - Брянскэнерго</t>
  </si>
  <si>
    <t>АО "Брянскоблэлектро"</t>
  </si>
  <si>
    <t>ГП ВО "Областные электротеплосети"</t>
  </si>
  <si>
    <t>ПАО "МРСК Северо-Запада" - Вологдаэнерго</t>
  </si>
  <si>
    <t>ГП "Череповецкая ЭТС"</t>
  </si>
  <si>
    <t>ГП "Тотемская  ЭТС"</t>
  </si>
  <si>
    <t>МУП "Электросеть"</t>
  </si>
  <si>
    <t>ПАО "МРСК Центра" - Воронежэнерго</t>
  </si>
  <si>
    <t>ОАО "МРСК Центра и Приволжья" - Владимирэнерго</t>
  </si>
  <si>
    <t>ООО "БизнесПроект"</t>
  </si>
  <si>
    <t>АО "Ивгорэлектросеть"</t>
  </si>
  <si>
    <t>АО "Объединенные электрические сети"</t>
  </si>
  <si>
    <t>АО "Партнер"</t>
  </si>
  <si>
    <t>ПАО "МРСК Центра и Приволжья" - Ивэнерго</t>
  </si>
  <si>
    <t>ОАО "МРСК Центра и Приволжья" - Кировэнерго</t>
  </si>
  <si>
    <t>АО "Кубаньэнерго"</t>
  </si>
  <si>
    <t>ООО "Майкопская ТЭЦ"</t>
  </si>
  <si>
    <t>ПАО "ФСК ЕЭС"</t>
  </si>
  <si>
    <t>ПАО "МРСК Центра и Приволжья" - Калугаэнерго</t>
  </si>
  <si>
    <t>ООО "Кузбасская энергосетевая компания"</t>
  </si>
  <si>
    <t>ТСО Сибирь</t>
  </si>
  <si>
    <t>ООО "Электросетьсервис"</t>
  </si>
  <si>
    <t>ПАО "МСРК Сибири" - Кузбассэнерго</t>
  </si>
  <si>
    <t>АО "СКЭК"</t>
  </si>
  <si>
    <t>АО "Электросеть"</t>
  </si>
  <si>
    <t>ПАО "МРСК Центра" - Костромаэнерго</t>
  </si>
  <si>
    <t>АО "ЭнергоКурган"</t>
  </si>
  <si>
    <t>ПАО "МРСК Центра" - Курскэнерго</t>
  </si>
  <si>
    <t>ПАО "Ленэнерго"</t>
  </si>
  <si>
    <t>АО "ЛОЭСК"</t>
  </si>
  <si>
    <t>ООО "ЮПЭК"</t>
  </si>
  <si>
    <t>ПАО "МРСК Центра" - Липецкэнерго</t>
  </si>
  <si>
    <t>АО "МОЭСК"</t>
  </si>
  <si>
    <t>ООО "Заринская сетевая компания"</t>
  </si>
  <si>
    <t>ПАО "МРСК Северо-Запада" - Колэнерго</t>
  </si>
  <si>
    <t>ПАО "МРСК Центра и Приволжья" - Нижновэнерго</t>
  </si>
  <si>
    <t>ПАО "МРСК Северо-Запада" - Новгородэнерго</t>
  </si>
  <si>
    <t>АО "Новгородоблэлектро"</t>
  </si>
  <si>
    <t>АО "Региональные электрические сети"</t>
  </si>
  <si>
    <t>ПАО "МРСК Сибири" - Омскэнерго</t>
  </si>
  <si>
    <t>АО "Омскэлектро"</t>
  </si>
  <si>
    <t>ООО "ТрансЭнерго"</t>
  </si>
  <si>
    <t>АО "Электротехнический комплекс"</t>
  </si>
  <si>
    <t>ИП Кацман</t>
  </si>
  <si>
    <t>ПАО "МРСК" - Оренбургэнерго</t>
  </si>
  <si>
    <t>ООО "УКХ"</t>
  </si>
  <si>
    <t>ООО "Энергетик"</t>
  </si>
  <si>
    <t>ГУП "Оренбургкоммунэлектросеть"</t>
  </si>
  <si>
    <t>МУП "ЖКХ"</t>
  </si>
  <si>
    <t>ЮУ СП "Трансэнерго" - филиал ПАО "РЖД"</t>
  </si>
  <si>
    <t>ПАО "МРСК Центра" - Орелэнерго</t>
  </si>
  <si>
    <t>ПАО "МРСК Волги" - Пензаэнерго</t>
  </si>
  <si>
    <t>ПАО "МРСК Урала" - Пермэнерго</t>
  </si>
  <si>
    <t>ПАО "МРСК Северо-Запада" - Псковэнерго</t>
  </si>
  <si>
    <t>ООО "Башкирские распределительные эл. сети"</t>
  </si>
  <si>
    <t xml:space="preserve">ПАО "МРСК Северного Кавказа" - Кабардино-Балкарский филиал </t>
  </si>
  <si>
    <t>ПАО "МРСК Юга" - Калмэнерго</t>
  </si>
  <si>
    <t>ОАО "Распределительная сетевая компания"</t>
  </si>
  <si>
    <t>ПАО "МРСК Северного-Кавказа" - Карачаево-Черкесский филиал</t>
  </si>
  <si>
    <t>ПАО "МРСК Северо-Запада" - Карелэнерго</t>
  </si>
  <si>
    <t>ПАО "МРСК Центра и Приволжья" - Мариэнерго</t>
  </si>
  <si>
    <t>ОАО "Мордовская электротеплосетевая компания"</t>
  </si>
  <si>
    <t>ОАО "РЖД"</t>
  </si>
  <si>
    <t>ООО "Электропеплосеть"</t>
  </si>
  <si>
    <t>МП Саранск "Горсвет"</t>
  </si>
  <si>
    <t>ООО "Системы жизнеобеспечения РМ"</t>
  </si>
  <si>
    <t>ПАО "МРСК Волги" - Мордовэнерго</t>
  </si>
  <si>
    <t>ТФ "Ватт"</t>
  </si>
  <si>
    <t>ПАО "МРСК Северного Кавказа" - Северо-Осетинский филиал</t>
  </si>
  <si>
    <t>АО "Сетевая компания"</t>
  </si>
  <si>
    <t>ПАО "МРСК Юга" - Ростовэнерго</t>
  </si>
  <si>
    <t>АО "Донэнерго"</t>
  </si>
  <si>
    <t>ПАО "МРСК Центра и Приволжья" - Рязаньэнерго</t>
  </si>
  <si>
    <t>ПАО "МРСК Волги" - Самарские распределительные сети</t>
  </si>
  <si>
    <t>АО "Самарская Сетевая компания"</t>
  </si>
  <si>
    <t>АО "Энергетика и Связь Строительства"</t>
  </si>
  <si>
    <t>ОАО "МРСК Волги" - Саратовские распределительные сети</t>
  </si>
  <si>
    <t>АО "Саратовское предприятие городских электрических сетей"</t>
  </si>
  <si>
    <t>ПАО "МРСК Урала"-Свердловэнерго</t>
  </si>
  <si>
    <t>ОАО "МРСК Центра" - Смоленскэнерго</t>
  </si>
  <si>
    <t>ПАО "МРСК Северного Кавказа" - Ставропольэнерго</t>
  </si>
  <si>
    <t>ГУП "Ставрополькоммунэлектро"</t>
  </si>
  <si>
    <t>МУП Буденовска "Электросетевая компания"</t>
  </si>
  <si>
    <t xml:space="preserve">ООО "КЭУК" - филиал "Железноводские электрические сети" </t>
  </si>
  <si>
    <t>АО "Георгиевские ГЭС"</t>
  </si>
  <si>
    <t>АО "НЭСК"</t>
  </si>
  <si>
    <t>АО "Ессентукские сети"</t>
  </si>
  <si>
    <t>АО "Горэлектросеть"</t>
  </si>
  <si>
    <t>ПАО "МРСК Центра" -  Тамбовэнерго</t>
  </si>
  <si>
    <t>ПАО "МРСК Центра" - Тверьэнерго</t>
  </si>
  <si>
    <t>ОАО "Томская распределительная  компания"</t>
  </si>
  <si>
    <t>ПАО "МРСК Центра и Приволжья" -  Тулэнерго</t>
  </si>
  <si>
    <t>ОАО "СУЭНКО"</t>
  </si>
  <si>
    <t>ОАО "Тюменьэнерго"</t>
  </si>
  <si>
    <t>ООО "Альтера"</t>
  </si>
  <si>
    <t>ОАО "СГЭС"</t>
  </si>
  <si>
    <t>АО "Городские электрические сети" (г.Нижневартовск)</t>
  </si>
  <si>
    <t>ОАО "ЮРЭСК"</t>
  </si>
  <si>
    <t>АО "Распределительная сетевая компания Ямала"</t>
  </si>
  <si>
    <t>МУП "Сургутские районные электрические сети"</t>
  </si>
  <si>
    <t>АО "Распределительная сетевая компания Ямала"                     (г. Муравленко)</t>
  </si>
  <si>
    <t>ОАО "ЮТЭК-РС"</t>
  </si>
  <si>
    <t>ООО "МегионЭнергоНефть"</t>
  </si>
  <si>
    <t>АО "Энерго-Газ-Ноябрьск"</t>
  </si>
  <si>
    <t>ПАО "МРСК Центра и Приволжья" - Удмуртэнерго</t>
  </si>
  <si>
    <t>ПАО "МРСК Волги" - Ульяновские РС</t>
  </si>
  <si>
    <t>ОАО "УСК"</t>
  </si>
  <si>
    <t>ООО"Сети Барыш"</t>
  </si>
  <si>
    <t>ООО "ОЭС"</t>
  </si>
  <si>
    <t>ООО "ИРЭС"</t>
  </si>
  <si>
    <t>ООО "Энергопром ГРУПП"</t>
  </si>
  <si>
    <t>АО "ГНЦ НИИАР"</t>
  </si>
  <si>
    <t>МУП "УльГЭС"</t>
  </si>
  <si>
    <t>ПАО "МРСК Урала" - Челябэнерго</t>
  </si>
  <si>
    <t>ООО "АЭС Инвест"</t>
  </si>
  <si>
    <t>ПАО "МРСК Волги" -  Чувашэнерго</t>
  </si>
  <si>
    <t>ПАО "МРСК Центра" - Ярэнерго</t>
  </si>
  <si>
    <t>ЗАО "НЭСК"</t>
  </si>
  <si>
    <t>ООО "ЭнергоХолдинг"</t>
  </si>
  <si>
    <t>АО "ОРЭС-Тольятти"</t>
  </si>
  <si>
    <t>ООО "Энерго"</t>
  </si>
  <si>
    <t>ООО "Энергохолдинг"</t>
  </si>
  <si>
    <t>МУП "КС Новочебоксарска"</t>
  </si>
  <si>
    <t>0</t>
  </si>
  <si>
    <t xml:space="preserve">территориальных сетевых организаций по уровням напряжения для потребителей ООО "МагнитЭнерго" в феврале 2018г. </t>
  </si>
  <si>
    <t xml:space="preserve">территориальных сетевых организаций по уровням напряжения для потребителей ООО "МагнитЭнерго" в марте 2018г. </t>
  </si>
  <si>
    <t xml:space="preserve">территориальных сетевых организаций по уровням напряжения для потребителей ООО "МагнитЭнерго" в апреле 2018г. </t>
  </si>
  <si>
    <t xml:space="preserve">территориальных сетевых организаций по уровням напряжения для потребителей ООО "МагнитЭнерго" в мае 2018г. </t>
  </si>
  <si>
    <t xml:space="preserve">территориальных сетевых организаций по уровням напряжения для потребителей ООО "МагнитЭнерго" в июне 2018г. </t>
  </si>
  <si>
    <t xml:space="preserve">территориальных сетевых организаций по уровням напряжения для потребителей ООО "МагнитЭнерго" в июле 2018г. </t>
  </si>
  <si>
    <t>ЗСК-1</t>
  </si>
  <si>
    <t xml:space="preserve">территориальных сетевых организаций по уровням напряжения для потребителей ООО "МагнитЭнерго" в августе 2018г. </t>
  </si>
  <si>
    <t xml:space="preserve">территориальных сетевых организаций по уровням напряжения для потребителей ООО "МагнитЭнерго" в сентябре 2018 г. </t>
  </si>
  <si>
    <t xml:space="preserve">территориальных сетевых организаций по уровням напряжения для потребителей ООО "МагнитЭнерго" в октябре 2018г. </t>
  </si>
  <si>
    <t xml:space="preserve">территориальных сетевых организаций по уровням напряжения для потребителей ООО "МагнитЭнерго" в ноябре 2018г. </t>
  </si>
  <si>
    <t xml:space="preserve">территориальных сетевых организаций по уровням напряжения для потребителей ООО "МагнитЭнерго" в декабре 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</si>
</sst>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0.0%"/>
    <numFmt numFmtId="165" formatCode="0.0%_);\(0.0%\)"/>
    <numFmt numFmtId="166" formatCode="#,##0_);[Red]\(#,##0\)"/>
    <numFmt numFmtId="167" formatCode="#,##0;[Red]\-#,##0"/>
    <numFmt numFmtId="168" formatCode="#.##0\.00"/>
    <numFmt numFmtId="169" formatCode="#\.00"/>
    <numFmt numFmtId="170" formatCode="\$#\.00"/>
    <numFmt numFmtId="171" formatCode="#\."/>
    <numFmt numFmtId="172" formatCode="General_)"/>
    <numFmt numFmtId="173" formatCode="_-* #,##0&quot;đ.&quot;_-;\-* #,##0&quot;đ.&quot;_-;_-* &quot;-đ.&quot;_-;_-@_-"/>
    <numFmt numFmtId="174" formatCode="_-* #,##0.00&quot;đ.&quot;_-;\-* #,##0.00&quot;đ.&quot;_-;_-* \-??&quot;đ.&quot;_-;_-@_-"/>
    <numFmt numFmtId="175" formatCode="_-* #,##0_-;\-* #,##0_-;_-* \-_-;_-@_-"/>
    <numFmt numFmtId="176" formatCode="_-* #,##0.00_-;\-* #,##0.00_-;_-* \-??_-;_-@_-"/>
    <numFmt numFmtId="177" formatCode="\$#,##0_);[Red]&quot;($&quot;#,##0\)"/>
    <numFmt numFmtId="178" formatCode="_-\Ј* #,##0.00_-;&quot;-Ј&quot;* #,##0.00_-;_-\Ј* \-??_-;_-@_-"/>
    <numFmt numFmtId="179" formatCode="\$#,##0\ ;&quot;($&quot;#,##0\)"/>
    <numFmt numFmtId="180" formatCode="_-* #,##0.00[$€-1]_-;\-* #,##0.00[$€-1]_-;_-* \-??[$€-1]_-"/>
    <numFmt numFmtId="181" formatCode="0.0"/>
    <numFmt numFmtId="182" formatCode="#,##0_);[Blue]\(#,##0\)"/>
    <numFmt numFmtId="183" formatCode="_-* #,##0_đ_._-;\-* #,##0_đ_._-;_-* \-_đ_._-;_-@_-"/>
    <numFmt numFmtId="184" formatCode="_-* #,##0.00_đ_._-;\-* #,##0.00_đ_._-;_-* \-??_đ_._-;_-@_-"/>
    <numFmt numFmtId="185" formatCode="#,##0.00\ [$руб.-419];[Red]\-#,##0.00\ [$руб.-419]"/>
    <numFmt numFmtId="186" formatCode="#,##0.00\ [$€-407];[Red]\-#,##0.00\ [$€-407]"/>
    <numFmt numFmtId="187" formatCode="_-* #,##0.00&quot;р.&quot;_-;\-* #,##0.00&quot;р.&quot;_-;_-* \-??&quot;р.&quot;_-;_-@_-"/>
    <numFmt numFmtId="188" formatCode="#,##0.000"/>
    <numFmt numFmtId="189" formatCode="_-* #,##0\ _р_._-;\-* #,##0\ _р_._-;_-* &quot;- &quot;_р_._-;_-@_-"/>
    <numFmt numFmtId="190" formatCode="_-* #,##0.00\ _р_._-;\-* #,##0.00\ _р_._-;_-* \-??\ _р_._-;_-@_-"/>
    <numFmt numFmtId="191" formatCode="_-* #,##0.00_р_._-;\-* #,##0.00_р_._-;_-* \-??_р_._-;_-@_-"/>
    <numFmt numFmtId="192" formatCode="#,##0.0"/>
    <numFmt numFmtId="193" formatCode="%#\.00"/>
  </numFmts>
  <fonts count="8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"/>
      <color indexed="8"/>
      <name val="Courier New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 New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sz val="16"/>
      <color indexed="8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b/>
      <i/>
      <u/>
      <sz val="11"/>
      <color indexed="8"/>
      <name val="Arial"/>
      <family val="2"/>
      <charset val="204"/>
    </font>
    <font>
      <b/>
      <i/>
      <u/>
      <sz val="11"/>
      <color indexed="8"/>
      <name val="Arial Cyr"/>
      <family val="2"/>
      <charset val="20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2"/>
      <name val="Arial Narrow"/>
      <family val="2"/>
      <charset val="204"/>
    </font>
    <font>
      <sz val="10"/>
      <color indexed="8"/>
      <name val="Arial Cyr1"/>
      <charset val="204"/>
    </font>
    <font>
      <sz val="10"/>
      <color indexed="8"/>
      <name val="Times New Roman"/>
      <family val="2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Mangal"/>
      <family val="2"/>
      <charset val="204"/>
    </font>
    <font>
      <sz val="11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453">
    <xf numFmtId="0" fontId="0" fillId="0" borderId="0"/>
    <xf numFmtId="0" fontId="8" fillId="0" borderId="0"/>
    <xf numFmtId="0" fontId="2" fillId="0" borderId="0"/>
    <xf numFmtId="0" fontId="12" fillId="0" borderId="0"/>
    <xf numFmtId="164" fontId="13" fillId="0" borderId="0">
      <alignment vertical="top"/>
    </xf>
    <xf numFmtId="164" fontId="14" fillId="0" borderId="0">
      <alignment vertical="top"/>
    </xf>
    <xf numFmtId="165" fontId="14" fillId="4" borderId="0">
      <alignment vertical="top"/>
    </xf>
    <xf numFmtId="164" fontId="14" fillId="5" borderId="0">
      <alignment vertical="top"/>
    </xf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12" fillId="0" borderId="0"/>
    <xf numFmtId="0" fontId="8" fillId="0" borderId="0"/>
    <xf numFmtId="0" fontId="8" fillId="0" borderId="0"/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8" fillId="0" borderId="0"/>
    <xf numFmtId="0" fontId="8" fillId="0" borderId="0"/>
    <xf numFmtId="0" fontId="8" fillId="0" borderId="0"/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6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168" fontId="15" fillId="0" borderId="0">
      <protection locked="0"/>
    </xf>
    <xf numFmtId="169" fontId="15" fillId="0" borderId="0">
      <protection locked="0"/>
    </xf>
    <xf numFmtId="168" fontId="15" fillId="0" borderId="0">
      <protection locked="0"/>
    </xf>
    <xf numFmtId="169" fontId="15" fillId="0" borderId="0">
      <protection locked="0"/>
    </xf>
    <xf numFmtId="170" fontId="15" fillId="0" borderId="0">
      <protection locked="0"/>
    </xf>
    <xf numFmtId="171" fontId="15" fillId="0" borderId="5">
      <protection locked="0"/>
    </xf>
    <xf numFmtId="171" fontId="16" fillId="0" borderId="0">
      <protection locked="0"/>
    </xf>
    <xf numFmtId="171" fontId="16" fillId="0" borderId="0">
      <protection locked="0"/>
    </xf>
    <xf numFmtId="171" fontId="15" fillId="0" borderId="5">
      <protection locked="0"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172" fontId="19" fillId="0" borderId="6">
      <protection locked="0"/>
    </xf>
    <xf numFmtId="173" fontId="2" fillId="0" borderId="0" applyFill="0" applyBorder="0" applyAlignment="0" applyProtection="0"/>
    <xf numFmtId="174" fontId="2" fillId="0" borderId="0" applyFill="0" applyBorder="0" applyAlignment="0" applyProtection="0"/>
    <xf numFmtId="0" fontId="20" fillId="7" borderId="0" applyNumberFormat="0" applyBorder="0" applyAlignment="0" applyProtection="0"/>
    <xf numFmtId="0" fontId="21" fillId="4" borderId="7" applyNumberFormat="0" applyAlignment="0" applyProtection="0"/>
    <xf numFmtId="0" fontId="22" fillId="22" borderId="8" applyNumberFormat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172" fontId="23" fillId="8" borderId="6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2" fillId="0" borderId="0" applyFill="0" applyBorder="0" applyAlignment="0" applyProtection="0"/>
    <xf numFmtId="14" fontId="24" fillId="0" borderId="0">
      <alignment vertical="top"/>
    </xf>
    <xf numFmtId="166" fontId="25" fillId="0" borderId="0">
      <alignment vertical="top"/>
    </xf>
    <xf numFmtId="180" fontId="2" fillId="0" borderId="0" applyFill="0" applyBorder="0" applyAlignment="0" applyProtection="0"/>
    <xf numFmtId="0" fontId="26" fillId="0" borderId="0" applyNumberFormat="0" applyFill="0" applyBorder="0" applyAlignment="0" applyProtection="0"/>
    <xf numFmtId="181" fontId="27" fillId="0" borderId="0" applyFill="0" applyBorder="0" applyAlignment="0" applyProtection="0"/>
    <xf numFmtId="181" fontId="13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181" fontId="32" fillId="0" borderId="0" applyFill="0" applyBorder="0" applyAlignment="0" applyProtection="0"/>
    <xf numFmtId="2" fontId="2" fillId="0" borderId="0" applyFill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Border="0" applyProtection="0">
      <alignment horizontal="center"/>
    </xf>
    <xf numFmtId="0" fontId="35" fillId="0" borderId="0" applyBorder="0" applyProtection="0">
      <alignment horizontal="center"/>
    </xf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Border="0" applyProtection="0">
      <alignment horizontal="center"/>
    </xf>
    <xf numFmtId="0" fontId="39" fillId="0" borderId="0">
      <alignment vertical="top"/>
    </xf>
    <xf numFmtId="0" fontId="34" fillId="0" borderId="0" applyNumberFormat="0" applyBorder="0" applyProtection="0">
      <alignment horizontal="center" textRotation="90"/>
    </xf>
    <xf numFmtId="0" fontId="34" fillId="0" borderId="0" applyBorder="0" applyProtection="0">
      <alignment horizontal="center" textRotation="90"/>
    </xf>
    <xf numFmtId="0" fontId="35" fillId="0" borderId="0" applyBorder="0" applyProtection="0">
      <alignment horizontal="center" textRotation="90"/>
    </xf>
    <xf numFmtId="166" fontId="40" fillId="0" borderId="0">
      <alignment vertical="top"/>
    </xf>
    <xf numFmtId="172" fontId="41" fillId="0" borderId="0"/>
    <xf numFmtId="0" fontId="42" fillId="0" borderId="0" applyNumberFormat="0" applyFill="0" applyBorder="0" applyAlignment="0" applyProtection="0"/>
    <xf numFmtId="0" fontId="43" fillId="9" borderId="7" applyNumberFormat="0" applyAlignment="0" applyProtection="0"/>
    <xf numFmtId="166" fontId="14" fillId="0" borderId="0">
      <alignment vertical="top"/>
    </xf>
    <xf numFmtId="166" fontId="14" fillId="4" borderId="0">
      <alignment vertical="top"/>
    </xf>
    <xf numFmtId="182" fontId="14" fillId="5" borderId="0">
      <alignment vertical="top"/>
    </xf>
    <xf numFmtId="167" fontId="14" fillId="0" borderId="0">
      <alignment vertical="top"/>
    </xf>
    <xf numFmtId="0" fontId="44" fillId="0" borderId="12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/>
    <xf numFmtId="0" fontId="12" fillId="0" borderId="0"/>
    <xf numFmtId="0" fontId="2" fillId="24" borderId="13" applyNumberFormat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0" fontId="47" fillId="4" borderId="14" applyNumberFormat="0" applyAlignment="0" applyProtection="0"/>
    <xf numFmtId="0" fontId="48" fillId="0" borderId="0" applyNumberFormat="0">
      <alignment horizontal="left"/>
    </xf>
    <xf numFmtId="0" fontId="49" fillId="0" borderId="0" applyNumberFormat="0" applyBorder="0" applyProtection="0"/>
    <xf numFmtId="0" fontId="49" fillId="0" borderId="0" applyBorder="0" applyProtection="0"/>
    <xf numFmtId="0" fontId="50" fillId="0" borderId="0" applyBorder="0" applyProtection="0"/>
    <xf numFmtId="185" fontId="49" fillId="0" borderId="0" applyBorder="0" applyProtection="0"/>
    <xf numFmtId="186" fontId="49" fillId="0" borderId="0" applyBorder="0" applyProtection="0"/>
    <xf numFmtId="185" fontId="50" fillId="0" borderId="0" applyBorder="0" applyProtection="0"/>
    <xf numFmtId="0" fontId="51" fillId="23" borderId="14" applyNumberFormat="0" applyProtection="0">
      <alignment vertical="center"/>
    </xf>
    <xf numFmtId="0" fontId="52" fillId="23" borderId="14" applyNumberFormat="0" applyProtection="0">
      <alignment vertical="center"/>
    </xf>
    <xf numFmtId="0" fontId="51" fillId="23" borderId="14" applyNumberFormat="0" applyProtection="0">
      <alignment horizontal="left" vertical="center" indent="1"/>
    </xf>
    <xf numFmtId="0" fontId="51" fillId="23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51" fillId="7" borderId="14" applyNumberFormat="0" applyProtection="0">
      <alignment horizontal="right" vertical="center"/>
    </xf>
    <xf numFmtId="0" fontId="51" fillId="11" borderId="14" applyNumberFormat="0" applyProtection="0">
      <alignment horizontal="right" vertical="center"/>
    </xf>
    <xf numFmtId="0" fontId="51" fillId="19" borderId="14" applyNumberFormat="0" applyProtection="0">
      <alignment horizontal="right" vertical="center"/>
    </xf>
    <xf numFmtId="0" fontId="51" fillId="13" borderId="14" applyNumberFormat="0" applyProtection="0">
      <alignment horizontal="right" vertical="center"/>
    </xf>
    <xf numFmtId="0" fontId="51" fillId="17" borderId="14" applyNumberFormat="0" applyProtection="0">
      <alignment horizontal="right" vertical="center"/>
    </xf>
    <xf numFmtId="0" fontId="51" fillId="21" borderId="14" applyNumberFormat="0" applyProtection="0">
      <alignment horizontal="right" vertical="center"/>
    </xf>
    <xf numFmtId="0" fontId="51" fillId="20" borderId="14" applyNumberFormat="0" applyProtection="0">
      <alignment horizontal="right" vertical="center"/>
    </xf>
    <xf numFmtId="0" fontId="51" fillId="25" borderId="14" applyNumberFormat="0" applyProtection="0">
      <alignment horizontal="right" vertical="center"/>
    </xf>
    <xf numFmtId="0" fontId="51" fillId="12" borderId="14" applyNumberFormat="0" applyProtection="0">
      <alignment horizontal="right" vertical="center"/>
    </xf>
    <xf numFmtId="0" fontId="53" fillId="26" borderId="14" applyNumberFormat="0" applyProtection="0">
      <alignment horizontal="left" vertical="center" indent="1"/>
    </xf>
    <xf numFmtId="0" fontId="51" fillId="27" borderId="15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55" fillId="27" borderId="14" applyNumberFormat="0" applyProtection="0">
      <alignment horizontal="left" vertical="center" indent="1"/>
    </xf>
    <xf numFmtId="0" fontId="55" fillId="29" borderId="14" applyNumberFormat="0" applyProtection="0">
      <alignment horizontal="left" vertical="center" indent="1"/>
    </xf>
    <xf numFmtId="0" fontId="8" fillId="29" borderId="14" applyNumberFormat="0" applyProtection="0">
      <alignment horizontal="left" vertical="center" indent="1"/>
    </xf>
    <xf numFmtId="0" fontId="8" fillId="29" borderId="14" applyNumberFormat="0" applyProtection="0">
      <alignment horizontal="left" vertical="center" indent="1"/>
    </xf>
    <xf numFmtId="0" fontId="8" fillId="22" borderId="14" applyNumberFormat="0" applyProtection="0">
      <alignment horizontal="left" vertical="center" indent="1"/>
    </xf>
    <xf numFmtId="0" fontId="8" fillId="22" borderId="14" applyNumberFormat="0" applyProtection="0">
      <alignment horizontal="left" vertical="center" indent="1"/>
    </xf>
    <xf numFmtId="0" fontId="8" fillId="4" borderId="14" applyNumberFormat="0" applyProtection="0">
      <alignment horizontal="left" vertical="center" indent="1"/>
    </xf>
    <xf numFmtId="0" fontId="8" fillId="4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19" fillId="0" borderId="0"/>
    <xf numFmtId="0" fontId="51" fillId="24" borderId="14" applyNumberFormat="0" applyProtection="0">
      <alignment vertical="center"/>
    </xf>
    <xf numFmtId="0" fontId="52" fillId="24" borderId="14" applyNumberFormat="0" applyProtection="0">
      <alignment vertical="center"/>
    </xf>
    <xf numFmtId="0" fontId="51" fillId="24" borderId="14" applyNumberFormat="0" applyProtection="0">
      <alignment horizontal="left" vertical="center" indent="1"/>
    </xf>
    <xf numFmtId="0" fontId="51" fillId="24" borderId="14" applyNumberFormat="0" applyProtection="0">
      <alignment horizontal="left" vertical="center" indent="1"/>
    </xf>
    <xf numFmtId="0" fontId="51" fillId="27" borderId="14" applyNumberFormat="0" applyProtection="0">
      <alignment horizontal="right" vertical="center"/>
    </xf>
    <xf numFmtId="0" fontId="52" fillId="27" borderId="14" applyNumberFormat="0" applyProtection="0">
      <alignment horizontal="right" vertical="center"/>
    </xf>
    <xf numFmtId="0" fontId="8" fillId="6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56" fillId="0" borderId="0"/>
    <xf numFmtId="0" fontId="57" fillId="27" borderId="14" applyNumberFormat="0" applyProtection="0">
      <alignment horizontal="right" vertical="center"/>
    </xf>
    <xf numFmtId="0" fontId="12" fillId="0" borderId="0"/>
    <xf numFmtId="166" fontId="58" fillId="30" borderId="0">
      <alignment horizontal="right" vertical="top"/>
    </xf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2" fontId="19" fillId="0" borderId="6">
      <protection locked="0"/>
    </xf>
    <xf numFmtId="0" fontId="43" fillId="9" borderId="7" applyNumberFormat="0" applyAlignment="0" applyProtection="0"/>
    <xf numFmtId="0" fontId="43" fillId="9" borderId="7" applyNumberForma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0" fontId="47" fillId="4" borderId="14" applyNumberFormat="0" applyAlignment="0" applyProtection="0"/>
    <xf numFmtId="0" fontId="47" fillId="4" borderId="14" applyNumberForma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47" fillId="4" borderId="14" applyNumberFormat="0" applyAlignment="0" applyProtection="0"/>
    <xf numFmtId="0" fontId="21" fillId="4" borderId="7" applyNumberFormat="0" applyAlignment="0" applyProtection="0"/>
    <xf numFmtId="0" fontId="21" fillId="4" borderId="7" applyNumberForma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21" fillId="4" borderId="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0" fontId="36" fillId="0" borderId="9" applyNumberFormat="0" applyFill="0" applyAlignment="0" applyProtection="0"/>
    <xf numFmtId="0" fontId="36" fillId="0" borderId="17" applyNumberForma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8" applyNumberForma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9" applyNumberForma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Border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Border="0">
      <alignment horizontal="center" vertical="center" wrapText="1"/>
    </xf>
    <xf numFmtId="172" fontId="23" fillId="8" borderId="6"/>
    <xf numFmtId="4" fontId="67" fillId="23" borderId="0" applyBorder="0">
      <alignment horizontal="right"/>
    </xf>
    <xf numFmtId="49" fontId="68" fillId="0" borderId="0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3" fontId="23" fillId="0" borderId="0" applyBorder="0">
      <alignment vertical="center"/>
    </xf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22" fillId="22" borderId="8" applyNumberFormat="0" applyAlignment="0" applyProtection="0"/>
    <xf numFmtId="0" fontId="22" fillId="22" borderId="8" applyNumberForma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46" fillId="0" borderId="0" applyFill="0">
      <alignment wrapText="1"/>
    </xf>
    <xf numFmtId="0" fontId="65" fillId="0" borderId="0">
      <alignment horizontal="center" vertical="top" wrapText="1"/>
    </xf>
    <xf numFmtId="0" fontId="69" fillId="0" borderId="0">
      <alignment horizontal="center" vertical="center" wrapText="1"/>
    </xf>
    <xf numFmtId="188" fontId="70" fillId="5" borderId="1">
      <alignment wrapText="1"/>
    </xf>
    <xf numFmtId="0" fontId="59" fillId="0" borderId="0" applyNumberFormat="0" applyFill="0" applyBorder="0" applyAlignment="0" applyProtection="0"/>
    <xf numFmtId="0" fontId="71" fillId="0" borderId="0" applyNumberFormat="0" applyBorder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49" fontId="67" fillId="0" borderId="0" applyBorder="0">
      <alignment vertical="top"/>
    </xf>
    <xf numFmtId="0" fontId="2" fillId="0" borderId="0"/>
    <xf numFmtId="0" fontId="55" fillId="0" borderId="0"/>
    <xf numFmtId="49" fontId="67" fillId="0" borderId="0" applyBorder="0">
      <alignment vertical="top"/>
    </xf>
    <xf numFmtId="0" fontId="12" fillId="0" borderId="0">
      <alignment vertical="center"/>
    </xf>
    <xf numFmtId="0" fontId="72" fillId="0" borderId="0"/>
    <xf numFmtId="0" fontId="73" fillId="0" borderId="0"/>
    <xf numFmtId="0" fontId="2" fillId="0" borderId="0" applyBorder="0" applyProtection="0"/>
    <xf numFmtId="0" fontId="12" fillId="0" borderId="0">
      <alignment vertical="center"/>
    </xf>
    <xf numFmtId="0" fontId="7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72" fillId="0" borderId="0"/>
    <xf numFmtId="0" fontId="2" fillId="0" borderId="0"/>
    <xf numFmtId="0" fontId="19" fillId="0" borderId="0"/>
    <xf numFmtId="0" fontId="55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55" fillId="0" borderId="0" applyBorder="0" applyProtection="0"/>
    <xf numFmtId="0" fontId="76" fillId="0" borderId="0" applyBorder="0" applyProtection="0"/>
    <xf numFmtId="0" fontId="2" fillId="0" borderId="0"/>
    <xf numFmtId="0" fontId="2" fillId="0" borderId="0"/>
    <xf numFmtId="0" fontId="2" fillId="0" borderId="0"/>
    <xf numFmtId="49" fontId="67" fillId="0" borderId="0" applyBorder="0">
      <alignment vertical="top"/>
    </xf>
    <xf numFmtId="0" fontId="2" fillId="0" borderId="0"/>
    <xf numFmtId="0" fontId="77" fillId="0" borderId="0"/>
    <xf numFmtId="0" fontId="2" fillId="0" borderId="0"/>
    <xf numFmtId="0" fontId="19" fillId="0" borderId="0"/>
    <xf numFmtId="0" fontId="74" fillId="0" borderId="0" applyNumberFormat="0" applyBorder="0" applyProtection="0"/>
    <xf numFmtId="0" fontId="74" fillId="0" borderId="0" applyNumberFormat="0" applyBorder="0" applyProtection="0"/>
    <xf numFmtId="0" fontId="78" fillId="0" borderId="0"/>
    <xf numFmtId="0" fontId="2" fillId="0" borderId="0"/>
    <xf numFmtId="0" fontId="2" fillId="0" borderId="0"/>
    <xf numFmtId="49" fontId="67" fillId="0" borderId="0" applyBorder="0">
      <alignment vertical="top"/>
    </xf>
    <xf numFmtId="0" fontId="79" fillId="0" borderId="0"/>
    <xf numFmtId="0" fontId="12" fillId="0" borderId="0">
      <alignment vertical="center"/>
    </xf>
    <xf numFmtId="0" fontId="80" fillId="0" borderId="0"/>
    <xf numFmtId="49" fontId="67" fillId="0" borderId="0" applyBorder="0">
      <alignment vertical="top"/>
    </xf>
    <xf numFmtId="49" fontId="67" fillId="0" borderId="0" applyBorder="0">
      <alignment vertical="top"/>
    </xf>
    <xf numFmtId="0" fontId="2" fillId="0" borderId="0"/>
    <xf numFmtId="0" fontId="79" fillId="0" borderId="0"/>
    <xf numFmtId="49" fontId="67" fillId="0" borderId="0" applyBorder="0">
      <alignment vertical="top"/>
    </xf>
    <xf numFmtId="0" fontId="2" fillId="0" borderId="0"/>
    <xf numFmtId="49" fontId="67" fillId="0" borderId="0" applyBorder="0">
      <alignment vertical="top"/>
    </xf>
    <xf numFmtId="0" fontId="2" fillId="0" borderId="0"/>
    <xf numFmtId="0" fontId="20" fillId="7" borderId="0" applyNumberFormat="0" applyBorder="0" applyAlignment="0" applyProtection="0"/>
    <xf numFmtId="0" fontId="20" fillId="7" borderId="0" applyNumberFormat="0" applyBorder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ill="0" applyBorder="0" applyProtection="0">
      <alignment horizontal="center" vertical="center" wrapText="1"/>
    </xf>
    <xf numFmtId="0" fontId="2" fillId="0" borderId="0" applyNumberFormat="0" applyFill="0" applyBorder="0" applyProtection="0">
      <alignment horizontal="justify" vertical="center" wrapText="1"/>
    </xf>
    <xf numFmtId="0" fontId="81" fillId="23" borderId="0" applyNumberFormat="0" applyBorder="0" applyAlignment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Border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55" fillId="24" borderId="13" applyNumberForma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0" fontId="2" fillId="24" borderId="13" applyNumberFormat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74" fillId="0" borderId="0" applyNumberFormat="0" applyBorder="0" applyProtection="0"/>
    <xf numFmtId="0" fontId="74" fillId="0" borderId="0" applyNumberFormat="0" applyBorder="0" applyProtection="0"/>
    <xf numFmtId="166" fontId="13" fillId="0" borderId="0">
      <alignment vertical="top"/>
    </xf>
    <xf numFmtId="0" fontId="12" fillId="0" borderId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181" fontId="46" fillId="0" borderId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189" fontId="2" fillId="0" borderId="0" applyFill="0" applyBorder="0" applyAlignment="0" applyProtection="0"/>
    <xf numFmtId="190" fontId="2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4" fontId="67" fillId="5" borderId="0" applyBorder="0">
      <alignment horizontal="right"/>
    </xf>
    <xf numFmtId="4" fontId="67" fillId="5" borderId="0" applyBorder="0">
      <alignment horizontal="right"/>
    </xf>
    <xf numFmtId="4" fontId="67" fillId="5" borderId="0" applyBorder="0">
      <alignment horizontal="right"/>
    </xf>
    <xf numFmtId="4" fontId="67" fillId="9" borderId="0" applyBorder="0">
      <alignment horizontal="right"/>
    </xf>
    <xf numFmtId="4" fontId="2" fillId="5" borderId="0" applyBorder="0">
      <alignment horizontal="right"/>
    </xf>
    <xf numFmtId="0" fontId="33" fillId="5" borderId="0" applyNumberFormat="0" applyBorder="0" applyAlignment="0" applyProtection="0"/>
    <xf numFmtId="0" fontId="33" fillId="5" borderId="0" applyNumberFormat="0" applyBorder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192" fontId="2" fillId="0" borderId="0" applyFill="0" applyBorder="0" applyProtection="0">
      <alignment horizontal="center" vertical="center"/>
    </xf>
    <xf numFmtId="193" fontId="15" fillId="0" borderId="0">
      <protection locked="0"/>
    </xf>
    <xf numFmtId="0" fontId="19" fillId="0" borderId="0" applyBorder="0">
      <alignment horizontal="center" vertical="center" wrapText="1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20" fillId="7" borderId="0" applyNumberFormat="0" applyBorder="0" applyAlignment="0" applyProtection="0"/>
    <xf numFmtId="0" fontId="33" fillId="5" borderId="0" applyNumberFormat="0" applyBorder="0" applyAlignment="0" applyProtection="0"/>
    <xf numFmtId="0" fontId="19" fillId="0" borderId="0"/>
    <xf numFmtId="0" fontId="2" fillId="24" borderId="13" applyNumberFormat="0" applyAlignment="0" applyProtection="0"/>
    <xf numFmtId="0" fontId="2" fillId="24" borderId="13" applyNumberFormat="0" applyAlignment="0" applyProtection="0"/>
    <xf numFmtId="0" fontId="19" fillId="0" borderId="0"/>
    <xf numFmtId="0" fontId="2" fillId="0" borderId="0"/>
    <xf numFmtId="0" fontId="44" fillId="0" borderId="12" applyNumberFormat="0" applyFill="0" applyAlignment="0" applyProtection="0"/>
    <xf numFmtId="0" fontId="22" fillId="22" borderId="8" applyNumberFormat="0" applyAlignment="0" applyProtection="0"/>
    <xf numFmtId="0" fontId="61" fillId="0" borderId="0" applyNumberFormat="0" applyFill="0" applyBorder="0" applyAlignment="0" applyProtection="0"/>
    <xf numFmtId="0" fontId="8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2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3" fontId="3" fillId="0" borderId="23" xfId="0" applyNumberFormat="1" applyFont="1" applyFill="1" applyBorder="1"/>
    <xf numFmtId="3" fontId="3" fillId="0" borderId="23" xfId="0" applyNumberFormat="1" applyFont="1" applyFill="1" applyBorder="1" applyAlignment="1">
      <alignment horizontal="right" vertical="center"/>
    </xf>
    <xf numFmtId="0" fontId="3" fillId="0" borderId="20" xfId="0" applyFont="1" applyFill="1" applyBorder="1"/>
    <xf numFmtId="0" fontId="5" fillId="31" borderId="21" xfId="0" applyFont="1" applyFill="1" applyBorder="1" applyAlignment="1">
      <alignment wrapText="1"/>
    </xf>
    <xf numFmtId="3" fontId="3" fillId="31" borderId="22" xfId="0" applyNumberFormat="1" applyFont="1" applyFill="1" applyBorder="1"/>
    <xf numFmtId="3" fontId="3" fillId="31" borderId="22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wrapText="1"/>
    </xf>
    <xf numFmtId="3" fontId="3" fillId="0" borderId="20" xfId="0" applyNumberFormat="1" applyFont="1" applyFill="1" applyBorder="1"/>
    <xf numFmtId="3" fontId="3" fillId="0" borderId="20" xfId="0" applyNumberFormat="1" applyFont="1" applyFill="1" applyBorder="1" applyAlignment="1">
      <alignment horizontal="right" vertical="center"/>
    </xf>
    <xf numFmtId="0" fontId="5" fillId="31" borderId="20" xfId="0" applyFont="1" applyFill="1" applyBorder="1" applyAlignment="1">
      <alignment wrapText="1"/>
    </xf>
    <xf numFmtId="3" fontId="3" fillId="31" borderId="20" xfId="0" applyNumberFormat="1" applyFont="1" applyFill="1" applyBorder="1"/>
    <xf numFmtId="3" fontId="3" fillId="31" borderId="20" xfId="0" applyNumberFormat="1" applyFont="1" applyFill="1" applyBorder="1" applyAlignment="1">
      <alignment horizontal="right" vertical="center"/>
    </xf>
    <xf numFmtId="0" fontId="5" fillId="31" borderId="4" xfId="0" applyFont="1" applyFill="1" applyBorder="1" applyAlignment="1">
      <alignment wrapText="1"/>
    </xf>
    <xf numFmtId="3" fontId="3" fillId="31" borderId="23" xfId="0" applyNumberFormat="1" applyFont="1" applyFill="1" applyBorder="1"/>
    <xf numFmtId="3" fontId="3" fillId="31" borderId="23" xfId="0" applyNumberFormat="1" applyFont="1" applyFill="1" applyBorder="1" applyAlignment="1">
      <alignment horizontal="right" vertical="center"/>
    </xf>
    <xf numFmtId="0" fontId="5" fillId="31" borderId="0" xfId="0" applyFont="1" applyFill="1" applyBorder="1" applyAlignment="1">
      <alignment wrapText="1"/>
    </xf>
    <xf numFmtId="3" fontId="3" fillId="31" borderId="24" xfId="0" applyNumberFormat="1" applyFont="1" applyFill="1" applyBorder="1"/>
    <xf numFmtId="3" fontId="3" fillId="31" borderId="24" xfId="0" applyNumberFormat="1" applyFont="1" applyFill="1" applyBorder="1" applyAlignment="1">
      <alignment horizontal="right" vertical="center"/>
    </xf>
    <xf numFmtId="0" fontId="5" fillId="31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/>
    <xf numFmtId="0" fontId="5" fillId="31" borderId="20" xfId="0" applyFont="1" applyFill="1" applyBorder="1" applyAlignment="1">
      <alignment horizontal="center"/>
    </xf>
    <xf numFmtId="0" fontId="5" fillId="31" borderId="24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" fontId="3" fillId="31" borderId="24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horizontal="right" vertical="center"/>
    </xf>
    <xf numFmtId="3" fontId="3" fillId="31" borderId="1" xfId="0" applyNumberFormat="1" applyFont="1" applyFill="1" applyBorder="1" applyAlignment="1">
      <alignment horizontal="right" vertical="center"/>
    </xf>
    <xf numFmtId="3" fontId="3" fillId="31" borderId="26" xfId="0" applyNumberFormat="1" applyFont="1" applyFill="1" applyBorder="1" applyAlignment="1">
      <alignment horizontal="right" vertical="center"/>
    </xf>
    <xf numFmtId="0" fontId="3" fillId="0" borderId="20" xfId="0" applyFont="1" applyBorder="1"/>
    <xf numFmtId="3" fontId="3" fillId="31" borderId="0" xfId="0" applyNumberFormat="1" applyFont="1" applyFill="1"/>
    <xf numFmtId="3" fontId="9" fillId="31" borderId="0" xfId="1" applyNumberFormat="1" applyFont="1" applyFill="1"/>
    <xf numFmtId="0" fontId="3" fillId="0" borderId="20" xfId="0" applyFont="1" applyBorder="1" applyAlignment="1">
      <alignment wrapText="1"/>
    </xf>
    <xf numFmtId="0" fontId="9" fillId="31" borderId="0" xfId="0" applyFont="1" applyFill="1" applyBorder="1" applyAlignment="1">
      <alignment wrapText="1"/>
    </xf>
    <xf numFmtId="3" fontId="10" fillId="31" borderId="24" xfId="0" applyNumberFormat="1" applyFont="1" applyFill="1" applyBorder="1"/>
    <xf numFmtId="3" fontId="10" fillId="31" borderId="24" xfId="0" applyNumberFormat="1" applyFont="1" applyFill="1" applyBorder="1" applyAlignment="1">
      <alignment horizontal="right" vertical="center"/>
    </xf>
    <xf numFmtId="3" fontId="3" fillId="31" borderId="28" xfId="0" applyNumberFormat="1" applyFont="1" applyFill="1" applyBorder="1"/>
    <xf numFmtId="3" fontId="10" fillId="31" borderId="28" xfId="0" applyNumberFormat="1" applyFont="1" applyFill="1" applyBorder="1" applyAlignment="1">
      <alignment horizontal="right" vertical="center"/>
    </xf>
    <xf numFmtId="0" fontId="5" fillId="31" borderId="20" xfId="0" applyFont="1" applyFill="1" applyBorder="1" applyAlignment="1">
      <alignment horizontal="left"/>
    </xf>
    <xf numFmtId="3" fontId="3" fillId="31" borderId="20" xfId="0" applyNumberFormat="1" applyFont="1" applyFill="1" applyBorder="1" applyAlignment="1">
      <alignment vertical="center"/>
    </xf>
    <xf numFmtId="0" fontId="5" fillId="31" borderId="1" xfId="0" applyFont="1" applyFill="1" applyBorder="1" applyAlignment="1">
      <alignment horizontal="center"/>
    </xf>
    <xf numFmtId="0" fontId="5" fillId="31" borderId="3" xfId="0" applyFont="1" applyFill="1" applyBorder="1" applyAlignment="1">
      <alignment wrapText="1"/>
    </xf>
    <xf numFmtId="3" fontId="3" fillId="31" borderId="1" xfId="0" applyNumberFormat="1" applyFont="1" applyFill="1" applyBorder="1"/>
    <xf numFmtId="0" fontId="11" fillId="0" borderId="27" xfId="0" applyFont="1" applyBorder="1"/>
    <xf numFmtId="3" fontId="6" fillId="0" borderId="25" xfId="0" applyNumberFormat="1" applyFont="1" applyFill="1" applyBorder="1"/>
    <xf numFmtId="3" fontId="6" fillId="0" borderId="23" xfId="0" applyNumberFormat="1" applyFont="1" applyFill="1" applyBorder="1"/>
    <xf numFmtId="3" fontId="6" fillId="0" borderId="23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/>
    <xf numFmtId="0" fontId="5" fillId="0" borderId="22" xfId="0" applyFont="1" applyFill="1" applyBorder="1" applyAlignment="1">
      <alignment horizontal="center"/>
    </xf>
    <xf numFmtId="3" fontId="3" fillId="0" borderId="22" xfId="0" applyNumberFormat="1" applyFont="1" applyFill="1" applyBorder="1"/>
    <xf numFmtId="3" fontId="3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3" fillId="0" borderId="20" xfId="1452" applyNumberFormat="1" applyFont="1" applyFill="1" applyBorder="1"/>
    <xf numFmtId="3" fontId="3" fillId="0" borderId="0" xfId="0" applyNumberFormat="1" applyFont="1"/>
    <xf numFmtId="3" fontId="3" fillId="0" borderId="2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</cellXfs>
  <cellStyles count="1453">
    <cellStyle name=" 1" xfId="3"/>
    <cellStyle name="%" xfId="4"/>
    <cellStyle name="%_Inputs" xfId="5"/>
    <cellStyle name="%_Inputs (const)" xfId="6"/>
    <cellStyle name="%_Inputs Co" xfId="7"/>
    <cellStyle name="_Model_RAB Мой" xfId="8"/>
    <cellStyle name="_Model_RAB Мой_46EE.2011(v1.0)" xfId="9"/>
    <cellStyle name="_Model_RAB Мой_BALANCE.WARM.2011YEAR.NEW.UPDATE.SCHEME" xfId="10"/>
    <cellStyle name="_Model_RAB Мой_NADB.JNVLS.APTEKA.2011(v1.3.3)" xfId="11"/>
    <cellStyle name="_Model_RAB Мой_NADB.JNVLS.APTEKA.2011(v1.3.4)" xfId="12"/>
    <cellStyle name="_Model_RAB Мой_PREDEL.JKH.UTV.2011(v1.0.1)" xfId="13"/>
    <cellStyle name="_Model_RAB Мой_UPDATE.46EE.2011.TO.1.1" xfId="14"/>
    <cellStyle name="_Model_RAB Мой_UPDATE.BALANCE.WARM.2011YEAR.TO.1.1" xfId="15"/>
    <cellStyle name="_Model_RAB_MRSK_svod" xfId="16"/>
    <cellStyle name="_Model_RAB_MRSK_svod_46EE.2011(v1.0)" xfId="17"/>
    <cellStyle name="_Model_RAB_MRSK_svod_BALANCE.WARM.2011YEAR.NEW.UPDATE.SCHEME" xfId="18"/>
    <cellStyle name="_Model_RAB_MRSK_svod_NADB.JNVLS.APTEKA.2011(v1.3.3)" xfId="19"/>
    <cellStyle name="_Model_RAB_MRSK_svod_NADB.JNVLS.APTEKA.2011(v1.3.4)" xfId="20"/>
    <cellStyle name="_Model_RAB_MRSK_svod_PREDEL.JKH.UTV.2011(v1.0.1)" xfId="21"/>
    <cellStyle name="_Model_RAB_MRSK_svod_UPDATE.46EE.2011.TO.1.1" xfId="22"/>
    <cellStyle name="_Model_RAB_MRSK_svod_UPDATE.BALANCE.WARM.2011YEAR.TO.1.1" xfId="23"/>
    <cellStyle name="_ВО ОП ТЭС-ОТ- 2007" xfId="24"/>
    <cellStyle name="_ВФ ОАО ТЭС-ОТ- 2009" xfId="25"/>
    <cellStyle name="_выручка по присоединениям2" xfId="26"/>
    <cellStyle name="_Договор аренды ЯЭ с разбивкой" xfId="27"/>
    <cellStyle name="_Исходные данные для модели" xfId="28"/>
    <cellStyle name="_МОДЕЛЬ_1 (2)" xfId="29"/>
    <cellStyle name="_МОДЕЛЬ_1 (2)_46EE.2011(v1.0)" xfId="30"/>
    <cellStyle name="_МОДЕЛЬ_1 (2)_BALANCE.WARM.2011YEAR.NEW.UPDATE.SCHEME" xfId="31"/>
    <cellStyle name="_МОДЕЛЬ_1 (2)_NADB.JNVLS.APTEKA.2011(v1.3.3)" xfId="32"/>
    <cellStyle name="_МОДЕЛЬ_1 (2)_NADB.JNVLS.APTEKA.2011(v1.3.4)" xfId="33"/>
    <cellStyle name="_МОДЕЛЬ_1 (2)_PREDEL.JKH.UTV.2011(v1.0.1)" xfId="34"/>
    <cellStyle name="_МОДЕЛЬ_1 (2)_UPDATE.46EE.2011.TO.1.1" xfId="35"/>
    <cellStyle name="_МОДЕЛЬ_1 (2)_UPDATE.BALANCE.WARM.2011YEAR.TO.1.1" xfId="36"/>
    <cellStyle name="_НВВ 2009 постатейно свод по филиалам_09_02_09" xfId="37"/>
    <cellStyle name="_НВВ 2009 постатейно свод по филиалам_для Валентина" xfId="38"/>
    <cellStyle name="_Омск" xfId="39"/>
    <cellStyle name="_ОТ ИД 2009" xfId="40"/>
    <cellStyle name="_пр 5 тариф RAB" xfId="41"/>
    <cellStyle name="_пр 5 тариф RAB_46EE.2011(v1.0)" xfId="42"/>
    <cellStyle name="_пр 5 тариф RAB_BALANCE.WARM.2011YEAR.NEW.UPDATE.SCHEME" xfId="43"/>
    <cellStyle name="_пр 5 тариф RAB_NADB.JNVLS.APTEKA.2011(v1.3.3)" xfId="44"/>
    <cellStyle name="_пр 5 тариф RAB_NADB.JNVLS.APTEKA.2011(v1.3.4)" xfId="45"/>
    <cellStyle name="_пр 5 тариф RAB_PREDEL.JKH.UTV.2011(v1.0.1)" xfId="46"/>
    <cellStyle name="_пр 5 тариф RAB_UPDATE.46EE.2011.TO.1.1" xfId="47"/>
    <cellStyle name="_пр 5 тариф RAB_UPDATE.BALANCE.WARM.2011YEAR.TO.1.1" xfId="48"/>
    <cellStyle name="_Предожение _ДБП_2009 г ( согласованные БП)  (2)" xfId="49"/>
    <cellStyle name="_Приложение МТС-3-КС" xfId="50"/>
    <cellStyle name="_Приложение-МТС--2-1" xfId="51"/>
    <cellStyle name="_Расчет RAB_22072008" xfId="52"/>
    <cellStyle name="_Расчет RAB_22072008_46EE.2011(v1.0)" xfId="53"/>
    <cellStyle name="_Расчет RAB_22072008_BALANCE.WARM.2011YEAR.NEW.UPDATE.SCHEME" xfId="54"/>
    <cellStyle name="_Расчет RAB_22072008_NADB.JNVLS.APTEKA.2011(v1.3.3)" xfId="55"/>
    <cellStyle name="_Расчет RAB_22072008_NADB.JNVLS.APTEKA.2011(v1.3.4)" xfId="56"/>
    <cellStyle name="_Расчет RAB_22072008_PREDEL.JKH.UTV.2011(v1.0.1)" xfId="57"/>
    <cellStyle name="_Расчет RAB_22072008_UPDATE.46EE.2011.TO.1.1" xfId="58"/>
    <cellStyle name="_Расчет RAB_22072008_UPDATE.BALANCE.WARM.2011YEAR.TO.1.1" xfId="59"/>
    <cellStyle name="_Расчет RAB_Лен и МОЭСК_с 2010 года_14.04.2009_со сглаж_version 3.0_без ФСК" xfId="60"/>
    <cellStyle name="_Расчет RAB_Лен и МОЭСК_с 2010 года_14.04.2009_со сглаж_version 3.0_без ФСК_46EE.2011(v1.0)" xfId="61"/>
    <cellStyle name="_Расчет RAB_Лен и МОЭСК_с 2010 года_14.04.2009_со сглаж_version 3.0_без ФСК_BALANCE.WARM.2011YEAR.NEW.UPDATE.SCHEME" xfId="62"/>
    <cellStyle name="_Расчет RAB_Лен и МОЭСК_с 2010 года_14.04.2009_со сглаж_version 3.0_без ФСК_NADB.JNVLS.APTEKA.2011(v1.3.3)" xfId="63"/>
    <cellStyle name="_Расчет RAB_Лен и МОЭСК_с 2010 года_14.04.2009_со сглаж_version 3.0_без ФСК_NADB.JNVLS.APTEKA.2011(v1.3.4)" xfId="64"/>
    <cellStyle name="_Расчет RAB_Лен и МОЭСК_с 2010 года_14.04.2009_со сглаж_version 3.0_без ФСК_PREDEL.JKH.UTV.2011(v1.0.1)" xfId="65"/>
    <cellStyle name="_Расчет RAB_Лен и МОЭСК_с 2010 года_14.04.2009_со сглаж_version 3.0_без ФСК_UPDATE.46EE.2011.TO.1.1" xfId="66"/>
    <cellStyle name="_Расчет RAB_Лен и МОЭСК_с 2010 года_14.04.2009_со сглаж_version 3.0_без ФСК_UPDATE.BALANCE.WARM.2011YEAR.TO.1.1" xfId="67"/>
    <cellStyle name="_Свод по ИПР (2)" xfId="68"/>
    <cellStyle name="_таблицы для расчетов28-04-08_2006-2009_прибыль корр_по ИА" xfId="69"/>
    <cellStyle name="_таблицы для расчетов28-04-08_2006-2009с ИА" xfId="70"/>
    <cellStyle name="_Форма 6  РТК.xls(отчет по Адр пр. ЛО)" xfId="71"/>
    <cellStyle name="_Формат разбивки по МРСК_РСК" xfId="72"/>
    <cellStyle name="_Формат_для Согласования" xfId="73"/>
    <cellStyle name="_экон.форм-т ВО 1 с разбивкой" xfId="74"/>
    <cellStyle name="”€ќђќ‘ћ‚›‰" xfId="75"/>
    <cellStyle name="”€љ‘€ђћ‚ђќќ›‰" xfId="76"/>
    <cellStyle name="”ќђќ‘ћ‚›‰" xfId="77"/>
    <cellStyle name="”љ‘ђћ‚ђќќ›‰" xfId="78"/>
    <cellStyle name="„…ќ…†ќ›‰" xfId="79"/>
    <cellStyle name="€’ћѓћ‚›‰" xfId="80"/>
    <cellStyle name="‡ђѓћ‹ћ‚ћљ1" xfId="81"/>
    <cellStyle name="‡ђѓћ‹ћ‚ћљ2" xfId="82"/>
    <cellStyle name="’ћѓћ‚›‰" xfId="83"/>
    <cellStyle name="20% - Accent1" xfId="84"/>
    <cellStyle name="20% - Accent1 2" xfId="85"/>
    <cellStyle name="20% - Accent1_46EE.2011(v1.0)" xfId="86"/>
    <cellStyle name="20% - Accent2" xfId="87"/>
    <cellStyle name="20% - Accent2 2" xfId="88"/>
    <cellStyle name="20% - Accent2_46EE.2011(v1.0)" xfId="89"/>
    <cellStyle name="20% - Accent3" xfId="90"/>
    <cellStyle name="20% - Accent3 2" xfId="91"/>
    <cellStyle name="20% - Accent3_46EE.2011(v1.0)" xfId="92"/>
    <cellStyle name="20% - Accent4" xfId="93"/>
    <cellStyle name="20% - Accent4 2" xfId="94"/>
    <cellStyle name="20% - Accent4_46EE.2011(v1.0)" xfId="95"/>
    <cellStyle name="20% - Accent5" xfId="96"/>
    <cellStyle name="20% - Accent5 2" xfId="97"/>
    <cellStyle name="20% - Accent5_46EE.2011(v1.0)" xfId="98"/>
    <cellStyle name="20% - Accent6" xfId="99"/>
    <cellStyle name="20% - Accent6 2" xfId="100"/>
    <cellStyle name="20% - Accent6_46EE.2011(v1.0)" xfId="101"/>
    <cellStyle name="20% - Акцент1 10" xfId="102"/>
    <cellStyle name="20% - Акцент1 2" xfId="103"/>
    <cellStyle name="20% - Акцент1 2 2" xfId="104"/>
    <cellStyle name="20% - Акцент1 2 3" xfId="105"/>
    <cellStyle name="20% - Акцент1 2_46EE.2011(v1.0)" xfId="106"/>
    <cellStyle name="20% - Акцент1 3" xfId="107"/>
    <cellStyle name="20% - Акцент1 3 2" xfId="108"/>
    <cellStyle name="20% - Акцент1 3_46EE.2011(v1.0)" xfId="109"/>
    <cellStyle name="20% - Акцент1 4" xfId="110"/>
    <cellStyle name="20% - Акцент1 4 2" xfId="111"/>
    <cellStyle name="20% - Акцент1 4_46EE.2011(v1.0)" xfId="112"/>
    <cellStyle name="20% - Акцент1 5" xfId="113"/>
    <cellStyle name="20% - Акцент1 5 2" xfId="114"/>
    <cellStyle name="20% - Акцент1 5_46EE.2011(v1.0)" xfId="115"/>
    <cellStyle name="20% - Акцент1 6" xfId="116"/>
    <cellStyle name="20% - Акцент1 6 2" xfId="117"/>
    <cellStyle name="20% - Акцент1 6_46EE.2011(v1.0)" xfId="118"/>
    <cellStyle name="20% - Акцент1 7" xfId="119"/>
    <cellStyle name="20% - Акцент1 7 2" xfId="120"/>
    <cellStyle name="20% - Акцент1 7_46EE.2011(v1.0)" xfId="121"/>
    <cellStyle name="20% - Акцент1 8" xfId="122"/>
    <cellStyle name="20% - Акцент1 8 2" xfId="123"/>
    <cellStyle name="20% - Акцент1 8_46EE.2011(v1.0)" xfId="124"/>
    <cellStyle name="20% - Акцент1 9" xfId="125"/>
    <cellStyle name="20% - Акцент1 9 2" xfId="126"/>
    <cellStyle name="20% - Акцент1 9_46EE.2011(v1.0)" xfId="127"/>
    <cellStyle name="20% - Акцент2 10" xfId="128"/>
    <cellStyle name="20% - Акцент2 2" xfId="129"/>
    <cellStyle name="20% - Акцент2 2 2" xfId="130"/>
    <cellStyle name="20% - Акцент2 2 3" xfId="131"/>
    <cellStyle name="20% - Акцент2 2_46EE.2011(v1.0)" xfId="132"/>
    <cellStyle name="20% - Акцент2 3" xfId="133"/>
    <cellStyle name="20% - Акцент2 3 2" xfId="134"/>
    <cellStyle name="20% - Акцент2 3_46EE.2011(v1.0)" xfId="135"/>
    <cellStyle name="20% - Акцент2 4" xfId="136"/>
    <cellStyle name="20% - Акцент2 4 2" xfId="137"/>
    <cellStyle name="20% - Акцент2 4_46EE.2011(v1.0)" xfId="138"/>
    <cellStyle name="20% - Акцент2 5" xfId="139"/>
    <cellStyle name="20% - Акцент2 5 2" xfId="140"/>
    <cellStyle name="20% - Акцент2 5_46EE.2011(v1.0)" xfId="141"/>
    <cellStyle name="20% - Акцент2 6" xfId="142"/>
    <cellStyle name="20% - Акцент2 6 2" xfId="143"/>
    <cellStyle name="20% - Акцент2 6_46EE.2011(v1.0)" xfId="144"/>
    <cellStyle name="20% - Акцент2 7" xfId="145"/>
    <cellStyle name="20% - Акцент2 7 2" xfId="146"/>
    <cellStyle name="20% - Акцент2 7_46EE.2011(v1.0)" xfId="147"/>
    <cellStyle name="20% - Акцент2 8" xfId="148"/>
    <cellStyle name="20% - Акцент2 8 2" xfId="149"/>
    <cellStyle name="20% - Акцент2 8_46EE.2011(v1.0)" xfId="150"/>
    <cellStyle name="20% - Акцент2 9" xfId="151"/>
    <cellStyle name="20% - Акцент2 9 2" xfId="152"/>
    <cellStyle name="20% - Акцент2 9_46EE.2011(v1.0)" xfId="153"/>
    <cellStyle name="20% - Акцент3 10" xfId="154"/>
    <cellStyle name="20% - Акцент3 2" xfId="155"/>
    <cellStyle name="20% - Акцент3 2 2" xfId="156"/>
    <cellStyle name="20% - Акцент3 2 3" xfId="157"/>
    <cellStyle name="20% - Акцент3 2_46EE.2011(v1.0)" xfId="158"/>
    <cellStyle name="20% - Акцент3 3" xfId="159"/>
    <cellStyle name="20% - Акцент3 3 2" xfId="160"/>
    <cellStyle name="20% - Акцент3 3_46EE.2011(v1.0)" xfId="161"/>
    <cellStyle name="20% - Акцент3 4" xfId="162"/>
    <cellStyle name="20% - Акцент3 4 2" xfId="163"/>
    <cellStyle name="20% - Акцент3 4_46EE.2011(v1.0)" xfId="164"/>
    <cellStyle name="20% - Акцент3 5" xfId="165"/>
    <cellStyle name="20% - Акцент3 5 2" xfId="166"/>
    <cellStyle name="20% - Акцент3 5_46EE.2011(v1.0)" xfId="167"/>
    <cellStyle name="20% - Акцент3 6" xfId="168"/>
    <cellStyle name="20% - Акцент3 6 2" xfId="169"/>
    <cellStyle name="20% - Акцент3 6_46EE.2011(v1.0)" xfId="170"/>
    <cellStyle name="20% - Акцент3 7" xfId="171"/>
    <cellStyle name="20% - Акцент3 7 2" xfId="172"/>
    <cellStyle name="20% - Акцент3 7_46EE.2011(v1.0)" xfId="173"/>
    <cellStyle name="20% - Акцент3 8" xfId="174"/>
    <cellStyle name="20% - Акцент3 8 2" xfId="175"/>
    <cellStyle name="20% - Акцент3 8_46EE.2011(v1.0)" xfId="176"/>
    <cellStyle name="20% - Акцент3 9" xfId="177"/>
    <cellStyle name="20% - Акцент3 9 2" xfId="178"/>
    <cellStyle name="20% - Акцент3 9_46EE.2011(v1.0)" xfId="179"/>
    <cellStyle name="20% - Акцент4 10" xfId="180"/>
    <cellStyle name="20% - Акцент4 2" xfId="181"/>
    <cellStyle name="20% - Акцент4 2 2" xfId="182"/>
    <cellStyle name="20% - Акцент4 2 3" xfId="183"/>
    <cellStyle name="20% - Акцент4 2_46EE.2011(v1.0)" xfId="184"/>
    <cellStyle name="20% - Акцент4 3" xfId="185"/>
    <cellStyle name="20% - Акцент4 3 2" xfId="186"/>
    <cellStyle name="20% - Акцент4 3_46EE.2011(v1.0)" xfId="187"/>
    <cellStyle name="20% - Акцент4 4" xfId="188"/>
    <cellStyle name="20% - Акцент4 4 2" xfId="189"/>
    <cellStyle name="20% - Акцент4 4_46EE.2011(v1.0)" xfId="190"/>
    <cellStyle name="20% - Акцент4 5" xfId="191"/>
    <cellStyle name="20% - Акцент4 5 2" xfId="192"/>
    <cellStyle name="20% - Акцент4 5_46EE.2011(v1.0)" xfId="193"/>
    <cellStyle name="20% - Акцент4 6" xfId="194"/>
    <cellStyle name="20% - Акцент4 6 2" xfId="195"/>
    <cellStyle name="20% - Акцент4 6_46EE.2011(v1.0)" xfId="196"/>
    <cellStyle name="20% - Акцент4 7" xfId="197"/>
    <cellStyle name="20% - Акцент4 7 2" xfId="198"/>
    <cellStyle name="20% - Акцент4 7_46EE.2011(v1.0)" xfId="199"/>
    <cellStyle name="20% - Акцент4 8" xfId="200"/>
    <cellStyle name="20% - Акцент4 8 2" xfId="201"/>
    <cellStyle name="20% - Акцент4 8_46EE.2011(v1.0)" xfId="202"/>
    <cellStyle name="20% - Акцент4 9" xfId="203"/>
    <cellStyle name="20% - Акцент4 9 2" xfId="204"/>
    <cellStyle name="20% - Акцент4 9_46EE.2011(v1.0)" xfId="205"/>
    <cellStyle name="20% - Акцент5 10" xfId="206"/>
    <cellStyle name="20% - Акцент5 2" xfId="207"/>
    <cellStyle name="20% - Акцент5 2 2" xfId="208"/>
    <cellStyle name="20% - Акцент5 2 3" xfId="209"/>
    <cellStyle name="20% - Акцент5 2_46EE.2011(v1.0)" xfId="210"/>
    <cellStyle name="20% - Акцент5 3" xfId="211"/>
    <cellStyle name="20% - Акцент5 3 2" xfId="212"/>
    <cellStyle name="20% - Акцент5 3_46EE.2011(v1.0)" xfId="213"/>
    <cellStyle name="20% - Акцент5 4" xfId="214"/>
    <cellStyle name="20% - Акцент5 4 2" xfId="215"/>
    <cellStyle name="20% - Акцент5 4_46EE.2011(v1.0)" xfId="216"/>
    <cellStyle name="20% - Акцент5 5" xfId="217"/>
    <cellStyle name="20% - Акцент5 5 2" xfId="218"/>
    <cellStyle name="20% - Акцент5 5_46EE.2011(v1.0)" xfId="219"/>
    <cellStyle name="20% - Акцент5 6" xfId="220"/>
    <cellStyle name="20% - Акцент5 6 2" xfId="221"/>
    <cellStyle name="20% - Акцент5 6_46EE.2011(v1.0)" xfId="222"/>
    <cellStyle name="20% - Акцент5 7" xfId="223"/>
    <cellStyle name="20% - Акцент5 7 2" xfId="224"/>
    <cellStyle name="20% - Акцент5 7_46EE.2011(v1.0)" xfId="225"/>
    <cellStyle name="20% - Акцент5 8" xfId="226"/>
    <cellStyle name="20% - Акцент5 8 2" xfId="227"/>
    <cellStyle name="20% - Акцент5 8_46EE.2011(v1.0)" xfId="228"/>
    <cellStyle name="20% - Акцент5 9" xfId="229"/>
    <cellStyle name="20% - Акцент5 9 2" xfId="230"/>
    <cellStyle name="20% - Акцент5 9_46EE.2011(v1.0)" xfId="231"/>
    <cellStyle name="20% - Акцент6 10" xfId="232"/>
    <cellStyle name="20% - Акцент6 2" xfId="233"/>
    <cellStyle name="20% - Акцент6 2 2" xfId="234"/>
    <cellStyle name="20% - Акцент6 2 3" xfId="235"/>
    <cellStyle name="20% - Акцент6 2_46EE.2011(v1.0)" xfId="236"/>
    <cellStyle name="20% - Акцент6 3" xfId="237"/>
    <cellStyle name="20% - Акцент6 3 2" xfId="238"/>
    <cellStyle name="20% - Акцент6 3_46EE.2011(v1.0)" xfId="239"/>
    <cellStyle name="20% - Акцент6 4" xfId="240"/>
    <cellStyle name="20% - Акцент6 4 2" xfId="241"/>
    <cellStyle name="20% - Акцент6 4_46EE.2011(v1.0)" xfId="242"/>
    <cellStyle name="20% - Акцент6 5" xfId="243"/>
    <cellStyle name="20% - Акцент6 5 2" xfId="244"/>
    <cellStyle name="20% - Акцент6 5_46EE.2011(v1.0)" xfId="245"/>
    <cellStyle name="20% - Акцент6 6" xfId="246"/>
    <cellStyle name="20% - Акцент6 6 2" xfId="247"/>
    <cellStyle name="20% - Акцент6 6_46EE.2011(v1.0)" xfId="248"/>
    <cellStyle name="20% - Акцент6 7" xfId="249"/>
    <cellStyle name="20% - Акцент6 7 2" xfId="250"/>
    <cellStyle name="20% - Акцент6 7_46EE.2011(v1.0)" xfId="251"/>
    <cellStyle name="20% - Акцент6 8" xfId="252"/>
    <cellStyle name="20% - Акцент6 8 2" xfId="253"/>
    <cellStyle name="20% - Акцент6 8_46EE.2011(v1.0)" xfId="254"/>
    <cellStyle name="20% - Акцент6 9" xfId="255"/>
    <cellStyle name="20% - Акцент6 9 2" xfId="256"/>
    <cellStyle name="20% - Акцент6 9_46EE.2011(v1.0)" xfId="257"/>
    <cellStyle name="40% - Accent1" xfId="258"/>
    <cellStyle name="40% - Accent1 2" xfId="259"/>
    <cellStyle name="40% - Accent1_46EE.2011(v1.0)" xfId="260"/>
    <cellStyle name="40% - Accent2" xfId="261"/>
    <cellStyle name="40% - Accent2 2" xfId="262"/>
    <cellStyle name="40% - Accent2_46EE.2011(v1.0)" xfId="263"/>
    <cellStyle name="40% - Accent3" xfId="264"/>
    <cellStyle name="40% - Accent3 2" xfId="265"/>
    <cellStyle name="40% - Accent3_46EE.2011(v1.0)" xfId="266"/>
    <cellStyle name="40% - Accent4" xfId="267"/>
    <cellStyle name="40% - Accent4 2" xfId="268"/>
    <cellStyle name="40% - Accent4_46EE.2011(v1.0)" xfId="269"/>
    <cellStyle name="40% - Accent5" xfId="270"/>
    <cellStyle name="40% - Accent5 2" xfId="271"/>
    <cellStyle name="40% - Accent5_46EE.2011(v1.0)" xfId="272"/>
    <cellStyle name="40% - Accent6" xfId="273"/>
    <cellStyle name="40% - Accent6 2" xfId="274"/>
    <cellStyle name="40% - Accent6_46EE.2011(v1.0)" xfId="275"/>
    <cellStyle name="40% - Акцент1 10" xfId="276"/>
    <cellStyle name="40% - Акцент1 2" xfId="277"/>
    <cellStyle name="40% - Акцент1 2 2" xfId="278"/>
    <cellStyle name="40% - Акцент1 2 3" xfId="279"/>
    <cellStyle name="40% - Акцент1 2_46EE.2011(v1.0)" xfId="280"/>
    <cellStyle name="40% - Акцент1 3" xfId="281"/>
    <cellStyle name="40% - Акцент1 3 2" xfId="282"/>
    <cellStyle name="40% - Акцент1 3_46EE.2011(v1.0)" xfId="283"/>
    <cellStyle name="40% - Акцент1 4" xfId="284"/>
    <cellStyle name="40% - Акцент1 4 2" xfId="285"/>
    <cellStyle name="40% - Акцент1 4_46EE.2011(v1.0)" xfId="286"/>
    <cellStyle name="40% - Акцент1 5" xfId="287"/>
    <cellStyle name="40% - Акцент1 5 2" xfId="288"/>
    <cellStyle name="40% - Акцент1 5_46EE.2011(v1.0)" xfId="289"/>
    <cellStyle name="40% - Акцент1 6" xfId="290"/>
    <cellStyle name="40% - Акцент1 6 2" xfId="291"/>
    <cellStyle name="40% - Акцент1 6_46EE.2011(v1.0)" xfId="292"/>
    <cellStyle name="40% - Акцент1 7" xfId="293"/>
    <cellStyle name="40% - Акцент1 7 2" xfId="294"/>
    <cellStyle name="40% - Акцент1 7_46EE.2011(v1.0)" xfId="295"/>
    <cellStyle name="40% - Акцент1 8" xfId="296"/>
    <cellStyle name="40% - Акцент1 8 2" xfId="297"/>
    <cellStyle name="40% - Акцент1 8_46EE.2011(v1.0)" xfId="298"/>
    <cellStyle name="40% - Акцент1 9" xfId="299"/>
    <cellStyle name="40% - Акцент1 9 2" xfId="300"/>
    <cellStyle name="40% - Акцент1 9_46EE.2011(v1.0)" xfId="301"/>
    <cellStyle name="40% - Акцент2 10" xfId="302"/>
    <cellStyle name="40% - Акцент2 2" xfId="303"/>
    <cellStyle name="40% - Акцент2 2 2" xfId="304"/>
    <cellStyle name="40% - Акцент2 2 3" xfId="305"/>
    <cellStyle name="40% - Акцент2 2_46EE.2011(v1.0)" xfId="306"/>
    <cellStyle name="40% - Акцент2 3" xfId="307"/>
    <cellStyle name="40% - Акцент2 3 2" xfId="308"/>
    <cellStyle name="40% - Акцент2 3_46EE.2011(v1.0)" xfId="309"/>
    <cellStyle name="40% - Акцент2 4" xfId="310"/>
    <cellStyle name="40% - Акцент2 4 2" xfId="311"/>
    <cellStyle name="40% - Акцент2 4_46EE.2011(v1.0)" xfId="312"/>
    <cellStyle name="40% - Акцент2 5" xfId="313"/>
    <cellStyle name="40% - Акцент2 5 2" xfId="314"/>
    <cellStyle name="40% - Акцент2 5_46EE.2011(v1.0)" xfId="315"/>
    <cellStyle name="40% - Акцент2 6" xfId="316"/>
    <cellStyle name="40% - Акцент2 6 2" xfId="317"/>
    <cellStyle name="40% - Акцент2 6_46EE.2011(v1.0)" xfId="318"/>
    <cellStyle name="40% - Акцент2 7" xfId="319"/>
    <cellStyle name="40% - Акцент2 7 2" xfId="320"/>
    <cellStyle name="40% - Акцент2 7_46EE.2011(v1.0)" xfId="321"/>
    <cellStyle name="40% - Акцент2 8" xfId="322"/>
    <cellStyle name="40% - Акцент2 8 2" xfId="323"/>
    <cellStyle name="40% - Акцент2 8_46EE.2011(v1.0)" xfId="324"/>
    <cellStyle name="40% - Акцент2 9" xfId="325"/>
    <cellStyle name="40% - Акцент2 9 2" xfId="326"/>
    <cellStyle name="40% - Акцент2 9_46EE.2011(v1.0)" xfId="327"/>
    <cellStyle name="40% - Акцент3 10" xfId="328"/>
    <cellStyle name="40% - Акцент3 2" xfId="329"/>
    <cellStyle name="40% - Акцент3 2 2" xfId="330"/>
    <cellStyle name="40% - Акцент3 2 3" xfId="331"/>
    <cellStyle name="40% - Акцент3 2_46EE.2011(v1.0)" xfId="332"/>
    <cellStyle name="40% - Акцент3 3" xfId="333"/>
    <cellStyle name="40% - Акцент3 3 2" xfId="334"/>
    <cellStyle name="40% - Акцент3 3_46EE.2011(v1.0)" xfId="335"/>
    <cellStyle name="40% - Акцент3 4" xfId="336"/>
    <cellStyle name="40% - Акцент3 4 2" xfId="337"/>
    <cellStyle name="40% - Акцент3 4_46EE.2011(v1.0)" xfId="338"/>
    <cellStyle name="40% - Акцент3 5" xfId="339"/>
    <cellStyle name="40% - Акцент3 5 2" xfId="340"/>
    <cellStyle name="40% - Акцент3 5_46EE.2011(v1.0)" xfId="341"/>
    <cellStyle name="40% - Акцент3 6" xfId="342"/>
    <cellStyle name="40% - Акцент3 6 2" xfId="343"/>
    <cellStyle name="40% - Акцент3 6_46EE.2011(v1.0)" xfId="344"/>
    <cellStyle name="40% - Акцент3 7" xfId="345"/>
    <cellStyle name="40% - Акцент3 7 2" xfId="346"/>
    <cellStyle name="40% - Акцент3 7_46EE.2011(v1.0)" xfId="347"/>
    <cellStyle name="40% - Акцент3 8" xfId="348"/>
    <cellStyle name="40% - Акцент3 8 2" xfId="349"/>
    <cellStyle name="40% - Акцент3 8_46EE.2011(v1.0)" xfId="350"/>
    <cellStyle name="40% - Акцент3 9" xfId="351"/>
    <cellStyle name="40% - Акцент3 9 2" xfId="352"/>
    <cellStyle name="40% - Акцент3 9_46EE.2011(v1.0)" xfId="353"/>
    <cellStyle name="40% - Акцент4 10" xfId="354"/>
    <cellStyle name="40% - Акцент4 2" xfId="355"/>
    <cellStyle name="40% - Акцент4 2 2" xfId="356"/>
    <cellStyle name="40% - Акцент4 2 3" xfId="357"/>
    <cellStyle name="40% - Акцент4 2_46EE.2011(v1.0)" xfId="358"/>
    <cellStyle name="40% - Акцент4 3" xfId="359"/>
    <cellStyle name="40% - Акцент4 3 2" xfId="360"/>
    <cellStyle name="40% - Акцент4 3_46EE.2011(v1.0)" xfId="361"/>
    <cellStyle name="40% - Акцент4 4" xfId="362"/>
    <cellStyle name="40% - Акцент4 4 2" xfId="363"/>
    <cellStyle name="40% - Акцент4 4_46EE.2011(v1.0)" xfId="364"/>
    <cellStyle name="40% - Акцент4 5" xfId="365"/>
    <cellStyle name="40% - Акцент4 5 2" xfId="366"/>
    <cellStyle name="40% - Акцент4 5_46EE.2011(v1.0)" xfId="367"/>
    <cellStyle name="40% - Акцент4 6" xfId="368"/>
    <cellStyle name="40% - Акцент4 6 2" xfId="369"/>
    <cellStyle name="40% - Акцент4 6_46EE.2011(v1.0)" xfId="370"/>
    <cellStyle name="40% - Акцент4 7" xfId="371"/>
    <cellStyle name="40% - Акцент4 7 2" xfId="372"/>
    <cellStyle name="40% - Акцент4 7_46EE.2011(v1.0)" xfId="373"/>
    <cellStyle name="40% - Акцент4 8" xfId="374"/>
    <cellStyle name="40% - Акцент4 8 2" xfId="375"/>
    <cellStyle name="40% - Акцент4 8_46EE.2011(v1.0)" xfId="376"/>
    <cellStyle name="40% - Акцент4 9" xfId="377"/>
    <cellStyle name="40% - Акцент4 9 2" xfId="378"/>
    <cellStyle name="40% - Акцент4 9_46EE.2011(v1.0)" xfId="379"/>
    <cellStyle name="40% - Акцент5 10" xfId="380"/>
    <cellStyle name="40% - Акцент5 2" xfId="381"/>
    <cellStyle name="40% - Акцент5 2 2" xfId="382"/>
    <cellStyle name="40% - Акцент5 2 3" xfId="383"/>
    <cellStyle name="40% - Акцент5 2_46EE.2011(v1.0)" xfId="384"/>
    <cellStyle name="40% - Акцент5 3" xfId="385"/>
    <cellStyle name="40% - Акцент5 3 2" xfId="386"/>
    <cellStyle name="40% - Акцент5 3_46EE.2011(v1.0)" xfId="387"/>
    <cellStyle name="40% - Акцент5 4" xfId="388"/>
    <cellStyle name="40% - Акцент5 4 2" xfId="389"/>
    <cellStyle name="40% - Акцент5 4_46EE.2011(v1.0)" xfId="390"/>
    <cellStyle name="40% - Акцент5 5" xfId="391"/>
    <cellStyle name="40% - Акцент5 5 2" xfId="392"/>
    <cellStyle name="40% - Акцент5 5_46EE.2011(v1.0)" xfId="393"/>
    <cellStyle name="40% - Акцент5 6" xfId="394"/>
    <cellStyle name="40% - Акцент5 6 2" xfId="395"/>
    <cellStyle name="40% - Акцент5 6_46EE.2011(v1.0)" xfId="396"/>
    <cellStyle name="40% - Акцент5 7" xfId="397"/>
    <cellStyle name="40% - Акцент5 7 2" xfId="398"/>
    <cellStyle name="40% - Акцент5 7_46EE.2011(v1.0)" xfId="399"/>
    <cellStyle name="40% - Акцент5 8" xfId="400"/>
    <cellStyle name="40% - Акцент5 8 2" xfId="401"/>
    <cellStyle name="40% - Акцент5 8_46EE.2011(v1.0)" xfId="402"/>
    <cellStyle name="40% - Акцент5 9" xfId="403"/>
    <cellStyle name="40% - Акцент5 9 2" xfId="404"/>
    <cellStyle name="40% - Акцент5 9_46EE.2011(v1.0)" xfId="405"/>
    <cellStyle name="40% - Акцент6 10" xfId="406"/>
    <cellStyle name="40% - Акцент6 2" xfId="407"/>
    <cellStyle name="40% - Акцент6 2 2" xfId="408"/>
    <cellStyle name="40% - Акцент6 2 3" xfId="409"/>
    <cellStyle name="40% - Акцент6 2_46EE.2011(v1.0)" xfId="410"/>
    <cellStyle name="40% - Акцент6 3" xfId="411"/>
    <cellStyle name="40% - Акцент6 3 2" xfId="412"/>
    <cellStyle name="40% - Акцент6 3_46EE.2011(v1.0)" xfId="413"/>
    <cellStyle name="40% - Акцент6 4" xfId="414"/>
    <cellStyle name="40% - Акцент6 4 2" xfId="415"/>
    <cellStyle name="40% - Акцент6 4_46EE.2011(v1.0)" xfId="416"/>
    <cellStyle name="40% - Акцент6 5" xfId="417"/>
    <cellStyle name="40% - Акцент6 5 2" xfId="418"/>
    <cellStyle name="40% - Акцент6 5_46EE.2011(v1.0)" xfId="419"/>
    <cellStyle name="40% - Акцент6 6" xfId="420"/>
    <cellStyle name="40% - Акцент6 6 2" xfId="421"/>
    <cellStyle name="40% - Акцент6 6_46EE.2011(v1.0)" xfId="422"/>
    <cellStyle name="40% - Акцент6 7" xfId="423"/>
    <cellStyle name="40% - Акцент6 7 2" xfId="424"/>
    <cellStyle name="40% - Акцент6 7_46EE.2011(v1.0)" xfId="425"/>
    <cellStyle name="40% - Акцент6 8" xfId="426"/>
    <cellStyle name="40% - Акцент6 8 2" xfId="427"/>
    <cellStyle name="40% - Акцент6 8_46EE.2011(v1.0)" xfId="428"/>
    <cellStyle name="40% - Акцент6 9" xfId="429"/>
    <cellStyle name="40% - Акцент6 9 2" xfId="430"/>
    <cellStyle name="40% - Акцент6 9_46EE.2011(v1.0)" xfId="431"/>
    <cellStyle name="60% - Accent1" xfId="432"/>
    <cellStyle name="60% - Accent2" xfId="433"/>
    <cellStyle name="60% - Accent3" xfId="434"/>
    <cellStyle name="60% - Accent4" xfId="435"/>
    <cellStyle name="60% - Accent5" xfId="436"/>
    <cellStyle name="60% - Accent6" xfId="437"/>
    <cellStyle name="60% - Акцент1 10" xfId="438"/>
    <cellStyle name="60% - Акцент1 2" xfId="439"/>
    <cellStyle name="60% - Акцент1 2 2" xfId="440"/>
    <cellStyle name="60% - Акцент1 2 3" xfId="441"/>
    <cellStyle name="60% - Акцент1 3" xfId="442"/>
    <cellStyle name="60% - Акцент1 3 2" xfId="443"/>
    <cellStyle name="60% - Акцент1 4" xfId="444"/>
    <cellStyle name="60% - Акцент1 4 2" xfId="445"/>
    <cellStyle name="60% - Акцент1 5" xfId="446"/>
    <cellStyle name="60% - Акцент1 5 2" xfId="447"/>
    <cellStyle name="60% - Акцент1 6" xfId="448"/>
    <cellStyle name="60% - Акцент1 6 2" xfId="449"/>
    <cellStyle name="60% - Акцент1 7" xfId="450"/>
    <cellStyle name="60% - Акцент1 7 2" xfId="451"/>
    <cellStyle name="60% - Акцент1 8" xfId="452"/>
    <cellStyle name="60% - Акцент1 8 2" xfId="453"/>
    <cellStyle name="60% - Акцент1 9" xfId="454"/>
    <cellStyle name="60% - Акцент1 9 2" xfId="455"/>
    <cellStyle name="60% - Акцент2 10" xfId="456"/>
    <cellStyle name="60% - Акцент2 2" xfId="457"/>
    <cellStyle name="60% - Акцент2 2 2" xfId="458"/>
    <cellStyle name="60% - Акцент2 2 3" xfId="459"/>
    <cellStyle name="60% - Акцент2 3" xfId="460"/>
    <cellStyle name="60% - Акцент2 3 2" xfId="461"/>
    <cellStyle name="60% - Акцент2 4" xfId="462"/>
    <cellStyle name="60% - Акцент2 4 2" xfId="463"/>
    <cellStyle name="60% - Акцент2 5" xfId="464"/>
    <cellStyle name="60% - Акцент2 5 2" xfId="465"/>
    <cellStyle name="60% - Акцент2 6" xfId="466"/>
    <cellStyle name="60% - Акцент2 6 2" xfId="467"/>
    <cellStyle name="60% - Акцент2 7" xfId="468"/>
    <cellStyle name="60% - Акцент2 7 2" xfId="469"/>
    <cellStyle name="60% - Акцент2 8" xfId="470"/>
    <cellStyle name="60% - Акцент2 8 2" xfId="471"/>
    <cellStyle name="60% - Акцент2 9" xfId="472"/>
    <cellStyle name="60% - Акцент2 9 2" xfId="473"/>
    <cellStyle name="60% - Акцент3 10" xfId="474"/>
    <cellStyle name="60% - Акцент3 2" xfId="475"/>
    <cellStyle name="60% - Акцент3 2 2" xfId="476"/>
    <cellStyle name="60% - Акцент3 2 3" xfId="477"/>
    <cellStyle name="60% - Акцент3 3" xfId="478"/>
    <cellStyle name="60% - Акцент3 3 2" xfId="479"/>
    <cellStyle name="60% - Акцент3 4" xfId="480"/>
    <cellStyle name="60% - Акцент3 4 2" xfId="481"/>
    <cellStyle name="60% - Акцент3 5" xfId="482"/>
    <cellStyle name="60% - Акцент3 5 2" xfId="483"/>
    <cellStyle name="60% - Акцент3 6" xfId="484"/>
    <cellStyle name="60% - Акцент3 6 2" xfId="485"/>
    <cellStyle name="60% - Акцент3 7" xfId="486"/>
    <cellStyle name="60% - Акцент3 7 2" xfId="487"/>
    <cellStyle name="60% - Акцент3 8" xfId="488"/>
    <cellStyle name="60% - Акцент3 8 2" xfId="489"/>
    <cellStyle name="60% - Акцент3 9" xfId="490"/>
    <cellStyle name="60% - Акцент3 9 2" xfId="491"/>
    <cellStyle name="60% - Акцент4 10" xfId="492"/>
    <cellStyle name="60% - Акцент4 2" xfId="493"/>
    <cellStyle name="60% - Акцент4 2 2" xfId="494"/>
    <cellStyle name="60% - Акцент4 2 3" xfId="495"/>
    <cellStyle name="60% - Акцент4 3" xfId="496"/>
    <cellStyle name="60% - Акцент4 3 2" xfId="497"/>
    <cellStyle name="60% - Акцент4 4" xfId="498"/>
    <cellStyle name="60% - Акцент4 4 2" xfId="499"/>
    <cellStyle name="60% - Акцент4 5" xfId="500"/>
    <cellStyle name="60% - Акцент4 5 2" xfId="501"/>
    <cellStyle name="60% - Акцент4 6" xfId="502"/>
    <cellStyle name="60% - Акцент4 6 2" xfId="503"/>
    <cellStyle name="60% - Акцент4 7" xfId="504"/>
    <cellStyle name="60% - Акцент4 7 2" xfId="505"/>
    <cellStyle name="60% - Акцент4 8" xfId="506"/>
    <cellStyle name="60% - Акцент4 8 2" xfId="507"/>
    <cellStyle name="60% - Акцент4 9" xfId="508"/>
    <cellStyle name="60% - Акцент4 9 2" xfId="509"/>
    <cellStyle name="60% - Акцент5 10" xfId="510"/>
    <cellStyle name="60% - Акцент5 2" xfId="511"/>
    <cellStyle name="60% - Акцент5 2 2" xfId="512"/>
    <cellStyle name="60% - Акцент5 2 3" xfId="513"/>
    <cellStyle name="60% - Акцент5 3" xfId="514"/>
    <cellStyle name="60% - Акцент5 3 2" xfId="515"/>
    <cellStyle name="60% - Акцент5 4" xfId="516"/>
    <cellStyle name="60% - Акцент5 4 2" xfId="517"/>
    <cellStyle name="60% - Акцент5 5" xfId="518"/>
    <cellStyle name="60% - Акцент5 5 2" xfId="519"/>
    <cellStyle name="60% - Акцент5 6" xfId="520"/>
    <cellStyle name="60% - Акцент5 6 2" xfId="521"/>
    <cellStyle name="60% - Акцент5 7" xfId="522"/>
    <cellStyle name="60% - Акцент5 7 2" xfId="523"/>
    <cellStyle name="60% - Акцент5 8" xfId="524"/>
    <cellStyle name="60% - Акцент5 8 2" xfId="525"/>
    <cellStyle name="60% - Акцент5 9" xfId="526"/>
    <cellStyle name="60% - Акцент5 9 2" xfId="527"/>
    <cellStyle name="60% - Акцент6 10" xfId="528"/>
    <cellStyle name="60% - Акцент6 2" xfId="529"/>
    <cellStyle name="60% - Акцент6 2 2" xfId="530"/>
    <cellStyle name="60% - Акцент6 2 3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cel Built-in Normal 2" xfId="1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1 2" xfId="620"/>
    <cellStyle name="Heading 1 3" xfId="621"/>
    <cellStyle name="Heading 2" xfId="622"/>
    <cellStyle name="Heading 3" xfId="623"/>
    <cellStyle name="Heading 4" xfId="624"/>
    <cellStyle name="Heading 5" xfId="625"/>
    <cellStyle name="Heading 6" xfId="626"/>
    <cellStyle name="Heading1" xfId="627"/>
    <cellStyle name="Heading1 1" xfId="628"/>
    <cellStyle name="Heading1 1 2" xfId="629"/>
    <cellStyle name="Heading2" xfId="630"/>
    <cellStyle name="Îáű÷íűé__FES" xfId="631"/>
    <cellStyle name="Îňęđűâŕâřŕ˙ń˙ ăčďĺđńńűëęŕ" xfId="632"/>
    <cellStyle name="Input" xfId="633"/>
    <cellStyle name="Inputs" xfId="634"/>
    <cellStyle name="Inputs (const)" xfId="635"/>
    <cellStyle name="Inputs Co" xfId="636"/>
    <cellStyle name="Inputs_46EE.2011(v1.0)" xfId="637"/>
    <cellStyle name="Linked Cell" xfId="638"/>
    <cellStyle name="Neutral" xfId="639"/>
    <cellStyle name="normal" xfId="640"/>
    <cellStyle name="Normal 2" xfId="641"/>
    <cellStyle name="normal 3" xfId="642"/>
    <cellStyle name="normal 4" xfId="643"/>
    <cellStyle name="normal 5" xfId="644"/>
    <cellStyle name="normal 6" xfId="645"/>
    <cellStyle name="normal 7" xfId="646"/>
    <cellStyle name="normal 8" xfId="647"/>
    <cellStyle name="normal 9" xfId="648"/>
    <cellStyle name="normal_1" xfId="649"/>
    <cellStyle name="Normal1" xfId="650"/>
    <cellStyle name="normбlnм_laroux" xfId="651"/>
    <cellStyle name="Note" xfId="652"/>
    <cellStyle name="Ôčíŕíńîâűé [0]_(ňŕá 3č)" xfId="653"/>
    <cellStyle name="Ôčíŕíńîâűé_(ňŕá 3č)" xfId="654"/>
    <cellStyle name="Output" xfId="655"/>
    <cellStyle name="Price_Body" xfId="656"/>
    <cellStyle name="Result" xfId="657"/>
    <cellStyle name="Result 1" xfId="658"/>
    <cellStyle name="Result 1 2" xfId="659"/>
    <cellStyle name="Result2" xfId="660"/>
    <cellStyle name="Result2 1" xfId="661"/>
    <cellStyle name="Result2 1 2" xfId="662"/>
    <cellStyle name="SAPBEXaggData" xfId="663"/>
    <cellStyle name="SAPBEXaggDataEmph" xfId="664"/>
    <cellStyle name="SAPBEXaggItem" xfId="665"/>
    <cellStyle name="SAPBEXaggItemX" xfId="666"/>
    <cellStyle name="SAPBEXchaText" xfId="667"/>
    <cellStyle name="SAPBEXexcBad7" xfId="668"/>
    <cellStyle name="SAPBEXexcBad8" xfId="669"/>
    <cellStyle name="SAPBEXexcBad9" xfId="670"/>
    <cellStyle name="SAPBEXexcCritical4" xfId="671"/>
    <cellStyle name="SAPBEXexcCritical5" xfId="672"/>
    <cellStyle name="SAPBEXexcCritical6" xfId="673"/>
    <cellStyle name="SAPBEXexcGood1" xfId="674"/>
    <cellStyle name="SAPBEXexcGood2" xfId="675"/>
    <cellStyle name="SAPBEXexcGood3" xfId="676"/>
    <cellStyle name="SAPBEXfilterDrill" xfId="677"/>
    <cellStyle name="SAPBEXfilterItem" xfId="678"/>
    <cellStyle name="SAPBEXfilterText" xfId="679"/>
    <cellStyle name="SAPBEXformats" xfId="680"/>
    <cellStyle name="SAPBEXheaderItem" xfId="681"/>
    <cellStyle name="SAPBEXheaderText" xfId="682"/>
    <cellStyle name="SAPBEXHLevel0" xfId="683"/>
    <cellStyle name="SAPBEXHLevel0X" xfId="684"/>
    <cellStyle name="SAPBEXHLevel1" xfId="685"/>
    <cellStyle name="SAPBEXHLevel1X" xfId="686"/>
    <cellStyle name="SAPBEXHLevel2" xfId="687"/>
    <cellStyle name="SAPBEXHLevel2X" xfId="688"/>
    <cellStyle name="SAPBEXHLevel3" xfId="689"/>
    <cellStyle name="SAPBEXHLevel3X" xfId="690"/>
    <cellStyle name="SAPBEXinputData" xfId="691"/>
    <cellStyle name="SAPBEXresData" xfId="692"/>
    <cellStyle name="SAPBEXresDataEmph" xfId="693"/>
    <cellStyle name="SAPBEXresItem" xfId="694"/>
    <cellStyle name="SAPBEXresItemX" xfId="695"/>
    <cellStyle name="SAPBEXstdData" xfId="696"/>
    <cellStyle name="SAPBEXstdDataEmph" xfId="697"/>
    <cellStyle name="SAPBEXstdItem" xfId="698"/>
    <cellStyle name="SAPBEXstdItemX" xfId="699"/>
    <cellStyle name="SAPBEXtitle" xfId="700"/>
    <cellStyle name="SAPBEXundefined" xfId="701"/>
    <cellStyle name="Style 1" xfId="702"/>
    <cellStyle name="Table Heading" xfId="703"/>
    <cellStyle name="TableStyleLight1" xfId="2"/>
    <cellStyle name="Title" xfId="704"/>
    <cellStyle name="Total" xfId="705"/>
    <cellStyle name="Warning Text" xfId="706"/>
    <cellStyle name="Акцент1 10" xfId="707"/>
    <cellStyle name="Акцент1 2" xfId="708"/>
    <cellStyle name="Акцент1 2 2" xfId="709"/>
    <cellStyle name="Акцент1 2 3" xfId="710"/>
    <cellStyle name="Акцент1 3" xfId="711"/>
    <cellStyle name="Акцент1 3 2" xfId="712"/>
    <cellStyle name="Акцент1 4" xfId="713"/>
    <cellStyle name="Акцент1 4 2" xfId="714"/>
    <cellStyle name="Акцент1 5" xfId="715"/>
    <cellStyle name="Акцент1 5 2" xfId="716"/>
    <cellStyle name="Акцент1 6" xfId="717"/>
    <cellStyle name="Акцент1 6 2" xfId="718"/>
    <cellStyle name="Акцент1 7" xfId="719"/>
    <cellStyle name="Акцент1 7 2" xfId="720"/>
    <cellStyle name="Акцент1 8" xfId="721"/>
    <cellStyle name="Акцент1 8 2" xfId="722"/>
    <cellStyle name="Акцент1 9" xfId="723"/>
    <cellStyle name="Акцент1 9 2" xfId="724"/>
    <cellStyle name="Акцент2 10" xfId="725"/>
    <cellStyle name="Акцент2 2" xfId="726"/>
    <cellStyle name="Акцент2 2 2" xfId="727"/>
    <cellStyle name="Акцент2 2 3" xfId="728"/>
    <cellStyle name="Акцент2 3" xfId="729"/>
    <cellStyle name="Акцент2 3 2" xfId="730"/>
    <cellStyle name="Акцент2 4" xfId="731"/>
    <cellStyle name="Акцент2 4 2" xfId="732"/>
    <cellStyle name="Акцент2 5" xfId="733"/>
    <cellStyle name="Акцент2 5 2" xfId="734"/>
    <cellStyle name="Акцент2 6" xfId="735"/>
    <cellStyle name="Акцент2 6 2" xfId="736"/>
    <cellStyle name="Акцент2 7" xfId="737"/>
    <cellStyle name="Акцент2 7 2" xfId="738"/>
    <cellStyle name="Акцент2 8" xfId="739"/>
    <cellStyle name="Акцент2 8 2" xfId="740"/>
    <cellStyle name="Акцент2 9" xfId="741"/>
    <cellStyle name="Акцент2 9 2" xfId="742"/>
    <cellStyle name="Акцент3 10" xfId="743"/>
    <cellStyle name="Акцент3 2" xfId="744"/>
    <cellStyle name="Акцент3 2 2" xfId="745"/>
    <cellStyle name="Акцент3 2 3" xfId="746"/>
    <cellStyle name="Акцент3 3" xfId="747"/>
    <cellStyle name="Акцент3 3 2" xfId="748"/>
    <cellStyle name="Акцент3 4" xfId="749"/>
    <cellStyle name="Акцент3 4 2" xfId="750"/>
    <cellStyle name="Акцент3 5" xfId="751"/>
    <cellStyle name="Акцент3 5 2" xfId="752"/>
    <cellStyle name="Акцент3 6" xfId="753"/>
    <cellStyle name="Акцент3 6 2" xfId="754"/>
    <cellStyle name="Акцент3 7" xfId="755"/>
    <cellStyle name="Акцент3 7 2" xfId="756"/>
    <cellStyle name="Акцент3 8" xfId="757"/>
    <cellStyle name="Акцент3 8 2" xfId="758"/>
    <cellStyle name="Акцент3 9" xfId="759"/>
    <cellStyle name="Акцент3 9 2" xfId="760"/>
    <cellStyle name="Акцент4 10" xfId="761"/>
    <cellStyle name="Акцент4 2" xfId="762"/>
    <cellStyle name="Акцент4 2 2" xfId="763"/>
    <cellStyle name="Акцент4 2 3" xfId="764"/>
    <cellStyle name="Акцент4 3" xfId="765"/>
    <cellStyle name="Акцент4 3 2" xfId="766"/>
    <cellStyle name="Акцент4 4" xfId="767"/>
    <cellStyle name="Акцент4 4 2" xfId="768"/>
    <cellStyle name="Акцент4 5" xfId="769"/>
    <cellStyle name="Акцент4 5 2" xfId="770"/>
    <cellStyle name="Акцент4 6" xfId="771"/>
    <cellStyle name="Акцент4 6 2" xfId="772"/>
    <cellStyle name="Акцент4 7" xfId="773"/>
    <cellStyle name="Акцент4 7 2" xfId="774"/>
    <cellStyle name="Акцент4 8" xfId="775"/>
    <cellStyle name="Акцент4 8 2" xfId="776"/>
    <cellStyle name="Акцент4 9" xfId="777"/>
    <cellStyle name="Акцент4 9 2" xfId="778"/>
    <cellStyle name="Акцент5 10" xfId="779"/>
    <cellStyle name="Акцент5 2" xfId="780"/>
    <cellStyle name="Акцент5 2 2" xfId="781"/>
    <cellStyle name="Акцент5 2 3" xfId="782"/>
    <cellStyle name="Акцент5 3" xfId="783"/>
    <cellStyle name="Акцент5 3 2" xfId="784"/>
    <cellStyle name="Акцент5 4" xfId="785"/>
    <cellStyle name="Акцент5 4 2" xfId="786"/>
    <cellStyle name="Акцент5 5" xfId="787"/>
    <cellStyle name="Акцент5 5 2" xfId="788"/>
    <cellStyle name="Акцент5 6" xfId="789"/>
    <cellStyle name="Акцент5 6 2" xfId="790"/>
    <cellStyle name="Акцент5 7" xfId="791"/>
    <cellStyle name="Акцент5 7 2" xfId="792"/>
    <cellStyle name="Акцент5 8" xfId="793"/>
    <cellStyle name="Акцент5 8 2" xfId="794"/>
    <cellStyle name="Акцент5 9" xfId="795"/>
    <cellStyle name="Акцент5 9 2" xfId="796"/>
    <cellStyle name="Акцент6 10" xfId="797"/>
    <cellStyle name="Акцент6 2" xfId="798"/>
    <cellStyle name="Акцент6 2 2" xfId="799"/>
    <cellStyle name="Акцент6 2 3" xfId="800"/>
    <cellStyle name="Акцент6 3" xfId="801"/>
    <cellStyle name="Акцент6 3 2" xfId="802"/>
    <cellStyle name="Акцент6 4" xfId="803"/>
    <cellStyle name="Акцент6 4 2" xfId="804"/>
    <cellStyle name="Акцент6 5" xfId="805"/>
    <cellStyle name="Акцент6 5 2" xfId="806"/>
    <cellStyle name="Акцент6 6" xfId="807"/>
    <cellStyle name="Акцент6 6 2" xfId="808"/>
    <cellStyle name="Акцент6 7" xfId="809"/>
    <cellStyle name="Акцент6 7 2" xfId="810"/>
    <cellStyle name="Акцент6 8" xfId="811"/>
    <cellStyle name="Акцент6 8 2" xfId="812"/>
    <cellStyle name="Акцент6 9" xfId="813"/>
    <cellStyle name="Акцент6 9 2" xfId="814"/>
    <cellStyle name="Беззащитный" xfId="815"/>
    <cellStyle name="Ввод  10" xfId="816"/>
    <cellStyle name="Ввод  2" xfId="817"/>
    <cellStyle name="Ввод  2 2" xfId="818"/>
    <cellStyle name="Ввод  2 3" xfId="819"/>
    <cellStyle name="Ввод  2_46EE.2011(v1.0)" xfId="820"/>
    <cellStyle name="Ввод  3" xfId="821"/>
    <cellStyle name="Ввод  3 2" xfId="822"/>
    <cellStyle name="Ввод  3 2 2" xfId="1451"/>
    <cellStyle name="Ввод  3_46EE.2011(v1.0)" xfId="823"/>
    <cellStyle name="Ввод  4" xfId="824"/>
    <cellStyle name="Ввод  4 2" xfId="825"/>
    <cellStyle name="Ввод  4_46EE.2011(v1.0)" xfId="826"/>
    <cellStyle name="Ввод  5" xfId="827"/>
    <cellStyle name="Ввод  5 2" xfId="828"/>
    <cellStyle name="Ввод  5_46EE.2011(v1.0)" xfId="829"/>
    <cellStyle name="Ввод  6" xfId="830"/>
    <cellStyle name="Ввод  6 2" xfId="831"/>
    <cellStyle name="Ввод  6_46EE.2011(v1.0)" xfId="832"/>
    <cellStyle name="Ввод  7" xfId="833"/>
    <cellStyle name="Ввод  7 2" xfId="834"/>
    <cellStyle name="Ввод  7_46EE.2011(v1.0)" xfId="835"/>
    <cellStyle name="Ввод  8" xfId="836"/>
    <cellStyle name="Ввод  8 2" xfId="837"/>
    <cellStyle name="Ввод  8_46EE.2011(v1.0)" xfId="838"/>
    <cellStyle name="Ввод  9" xfId="839"/>
    <cellStyle name="Ввод  9 2" xfId="840"/>
    <cellStyle name="Ввод  9_46EE.2011(v1.0)" xfId="841"/>
    <cellStyle name="Вывод 10" xfId="842"/>
    <cellStyle name="Вывод 2" xfId="843"/>
    <cellStyle name="Вывод 2 2" xfId="844"/>
    <cellStyle name="Вывод 2 3" xfId="845"/>
    <cellStyle name="Вывод 2_46EE.2011(v1.0)" xfId="846"/>
    <cellStyle name="Вывод 3" xfId="847"/>
    <cellStyle name="Вывод 3 2" xfId="848"/>
    <cellStyle name="Вывод 3_46EE.2011(v1.0)" xfId="849"/>
    <cellStyle name="Вывод 4" xfId="850"/>
    <cellStyle name="Вывод 4 2" xfId="851"/>
    <cellStyle name="Вывод 4_46EE.2011(v1.0)" xfId="852"/>
    <cellStyle name="Вывод 5" xfId="853"/>
    <cellStyle name="Вывод 5 2" xfId="854"/>
    <cellStyle name="Вывод 5_46EE.2011(v1.0)" xfId="855"/>
    <cellStyle name="Вывод 6" xfId="856"/>
    <cellStyle name="Вывод 6 2" xfId="857"/>
    <cellStyle name="Вывод 6_46EE.2011(v1.0)" xfId="858"/>
    <cellStyle name="Вывод 7" xfId="859"/>
    <cellStyle name="Вывод 7 2" xfId="860"/>
    <cellStyle name="Вывод 7_46EE.2011(v1.0)" xfId="861"/>
    <cellStyle name="Вывод 8" xfId="862"/>
    <cellStyle name="Вывод 8 2" xfId="863"/>
    <cellStyle name="Вывод 8_46EE.2011(v1.0)" xfId="864"/>
    <cellStyle name="Вывод 9" xfId="865"/>
    <cellStyle name="Вывод 9 2" xfId="866"/>
    <cellStyle name="Вывод 9_46EE.2011(v1.0)" xfId="867"/>
    <cellStyle name="Вычисление 10" xfId="868"/>
    <cellStyle name="Вычисление 2" xfId="869"/>
    <cellStyle name="Вычисление 2 2" xfId="870"/>
    <cellStyle name="Вычисление 2 3" xfId="871"/>
    <cellStyle name="Вычисление 2_46EE.2011(v1.0)" xfId="872"/>
    <cellStyle name="Вычисление 3" xfId="873"/>
    <cellStyle name="Вычисление 3 2" xfId="874"/>
    <cellStyle name="Вычисление 3_46EE.2011(v1.0)" xfId="875"/>
    <cellStyle name="Вычисление 4" xfId="876"/>
    <cellStyle name="Вычисление 4 2" xfId="877"/>
    <cellStyle name="Вычисление 4_46EE.2011(v1.0)" xfId="878"/>
    <cellStyle name="Вычисление 5" xfId="879"/>
    <cellStyle name="Вычисление 5 2" xfId="880"/>
    <cellStyle name="Вычисление 5_46EE.2011(v1.0)" xfId="881"/>
    <cellStyle name="Вычисление 6" xfId="882"/>
    <cellStyle name="Вычисление 6 2" xfId="883"/>
    <cellStyle name="Вычисление 6_46EE.2011(v1.0)" xfId="884"/>
    <cellStyle name="Вычисление 7" xfId="885"/>
    <cellStyle name="Вычисление 7 2" xfId="886"/>
    <cellStyle name="Вычисление 7_46EE.2011(v1.0)" xfId="887"/>
    <cellStyle name="Вычисление 8" xfId="888"/>
    <cellStyle name="Вычисление 8 2" xfId="889"/>
    <cellStyle name="Вычисление 8_46EE.2011(v1.0)" xfId="890"/>
    <cellStyle name="Вычисление 9" xfId="891"/>
    <cellStyle name="Вычисление 9 2" xfId="892"/>
    <cellStyle name="Вычисление 9_46EE.2011(v1.0)" xfId="893"/>
    <cellStyle name="Гиперссылка 2" xfId="894"/>
    <cellStyle name="Гиперссылка 3" xfId="895"/>
    <cellStyle name="ДАТА" xfId="896"/>
    <cellStyle name="ДАТА 2" xfId="897"/>
    <cellStyle name="ДАТА 3" xfId="898"/>
    <cellStyle name="ДАТА 4" xfId="899"/>
    <cellStyle name="ДАТА 5" xfId="900"/>
    <cellStyle name="ДАТА 6" xfId="901"/>
    <cellStyle name="ДАТА 7" xfId="902"/>
    <cellStyle name="ДАТА 8" xfId="903"/>
    <cellStyle name="ДАТА_1" xfId="904"/>
    <cellStyle name="Денежный 2" xfId="905"/>
    <cellStyle name="Денежный 2 2" xfId="906"/>
    <cellStyle name="Денежный 3" xfId="907"/>
    <cellStyle name="Заголовок 1 10" xfId="908"/>
    <cellStyle name="Заголовок 1 2" xfId="909"/>
    <cellStyle name="Заголовок 1 2 2" xfId="910"/>
    <cellStyle name="Заголовок 1 2 3" xfId="911"/>
    <cellStyle name="Заголовок 1 2_46EE.2011(v1.0)" xfId="912"/>
    <cellStyle name="Заголовок 1 3" xfId="913"/>
    <cellStyle name="Заголовок 1 3 2" xfId="914"/>
    <cellStyle name="Заголовок 1 3_46EE.2011(v1.0)" xfId="915"/>
    <cellStyle name="Заголовок 1 4" xfId="916"/>
    <cellStyle name="Заголовок 1 4 2" xfId="917"/>
    <cellStyle name="Заголовок 1 4_46EE.2011(v1.0)" xfId="918"/>
    <cellStyle name="Заголовок 1 5" xfId="919"/>
    <cellStyle name="Заголовок 1 5 2" xfId="920"/>
    <cellStyle name="Заголовок 1 5_46EE.2011(v1.0)" xfId="921"/>
    <cellStyle name="Заголовок 1 6" xfId="922"/>
    <cellStyle name="Заголовок 1 6 2" xfId="923"/>
    <cellStyle name="Заголовок 1 6_46EE.2011(v1.0)" xfId="924"/>
    <cellStyle name="Заголовок 1 7" xfId="925"/>
    <cellStyle name="Заголовок 1 7 2" xfId="926"/>
    <cellStyle name="Заголовок 1 7_46EE.2011(v1.0)" xfId="927"/>
    <cellStyle name="Заголовок 1 8" xfId="928"/>
    <cellStyle name="Заголовок 1 8 2" xfId="929"/>
    <cellStyle name="Заголовок 1 8_46EE.2011(v1.0)" xfId="930"/>
    <cellStyle name="Заголовок 1 9" xfId="931"/>
    <cellStyle name="Заголовок 1 9 2" xfId="932"/>
    <cellStyle name="Заголовок 1 9_46EE.2011(v1.0)" xfId="933"/>
    <cellStyle name="Заголовок 2 10" xfId="934"/>
    <cellStyle name="Заголовок 2 2" xfId="935"/>
    <cellStyle name="Заголовок 2 2 2" xfId="936"/>
    <cellStyle name="Заголовок 2 2 3" xfId="937"/>
    <cellStyle name="Заголовок 2 2_46EE.2011(v1.0)" xfId="938"/>
    <cellStyle name="Заголовок 2 3" xfId="939"/>
    <cellStyle name="Заголовок 2 3 2" xfId="940"/>
    <cellStyle name="Заголовок 2 3_46EE.2011(v1.0)" xfId="941"/>
    <cellStyle name="Заголовок 2 4" xfId="942"/>
    <cellStyle name="Заголовок 2 4 2" xfId="943"/>
    <cellStyle name="Заголовок 2 4_46EE.2011(v1.0)" xfId="944"/>
    <cellStyle name="Заголовок 2 5" xfId="945"/>
    <cellStyle name="Заголовок 2 5 2" xfId="946"/>
    <cellStyle name="Заголовок 2 5_46EE.2011(v1.0)" xfId="947"/>
    <cellStyle name="Заголовок 2 6" xfId="948"/>
    <cellStyle name="Заголовок 2 6 2" xfId="949"/>
    <cellStyle name="Заголовок 2 6_46EE.2011(v1.0)" xfId="950"/>
    <cellStyle name="Заголовок 2 7" xfId="951"/>
    <cellStyle name="Заголовок 2 7 2" xfId="952"/>
    <cellStyle name="Заголовок 2 7_46EE.2011(v1.0)" xfId="953"/>
    <cellStyle name="Заголовок 2 8" xfId="954"/>
    <cellStyle name="Заголовок 2 8 2" xfId="955"/>
    <cellStyle name="Заголовок 2 8_46EE.2011(v1.0)" xfId="956"/>
    <cellStyle name="Заголовок 2 9" xfId="957"/>
    <cellStyle name="Заголовок 2 9 2" xfId="958"/>
    <cellStyle name="Заголовок 2 9_46EE.2011(v1.0)" xfId="959"/>
    <cellStyle name="Заголовок 3 10" xfId="960"/>
    <cellStyle name="Заголовок 3 2" xfId="961"/>
    <cellStyle name="Заголовок 3 2 2" xfId="962"/>
    <cellStyle name="Заголовок 3 2 3" xfId="963"/>
    <cellStyle name="Заголовок 3 2_46EE.2011(v1.0)" xfId="964"/>
    <cellStyle name="Заголовок 3 3" xfId="965"/>
    <cellStyle name="Заголовок 3 3 2" xfId="966"/>
    <cellStyle name="Заголовок 3 3_46EE.2011(v1.0)" xfId="967"/>
    <cellStyle name="Заголовок 3 4" xfId="968"/>
    <cellStyle name="Заголовок 3 4 2" xfId="969"/>
    <cellStyle name="Заголовок 3 4_46EE.2011(v1.0)" xfId="970"/>
    <cellStyle name="Заголовок 3 5" xfId="971"/>
    <cellStyle name="Заголовок 3 5 2" xfId="972"/>
    <cellStyle name="Заголовок 3 5_46EE.2011(v1.0)" xfId="973"/>
    <cellStyle name="Заголовок 3 6" xfId="974"/>
    <cellStyle name="Заголовок 3 6 2" xfId="975"/>
    <cellStyle name="Заголовок 3 6_46EE.2011(v1.0)" xfId="976"/>
    <cellStyle name="Заголовок 3 7" xfId="977"/>
    <cellStyle name="Заголовок 3 7 2" xfId="978"/>
    <cellStyle name="Заголовок 3 7_46EE.2011(v1.0)" xfId="979"/>
    <cellStyle name="Заголовок 3 8" xfId="980"/>
    <cellStyle name="Заголовок 3 8 2" xfId="981"/>
    <cellStyle name="Заголовок 3 8_46EE.2011(v1.0)" xfId="982"/>
    <cellStyle name="Заголовок 3 9" xfId="983"/>
    <cellStyle name="Заголовок 3 9 2" xfId="984"/>
    <cellStyle name="Заголовок 3 9_46EE.2011(v1.0)" xfId="985"/>
    <cellStyle name="Заголовок 4 10" xfId="986"/>
    <cellStyle name="Заголовок 4 2" xfId="987"/>
    <cellStyle name="Заголовок 4 2 2" xfId="988"/>
    <cellStyle name="Заголовок 4 2 3" xfId="989"/>
    <cellStyle name="Заголовок 4 3" xfId="990"/>
    <cellStyle name="Заголовок 4 3 2" xfId="991"/>
    <cellStyle name="Заголовок 4 4" xfId="992"/>
    <cellStyle name="Заголовок 4 4 2" xfId="993"/>
    <cellStyle name="Заголовок 4 5" xfId="994"/>
    <cellStyle name="Заголовок 4 5 2" xfId="995"/>
    <cellStyle name="Заголовок 4 6" xfId="996"/>
    <cellStyle name="Заголовок 4 6 2" xfId="997"/>
    <cellStyle name="Заголовок 4 7" xfId="998"/>
    <cellStyle name="Заголовок 4 7 2" xfId="999"/>
    <cellStyle name="Заголовок 4 8" xfId="1000"/>
    <cellStyle name="Заголовок 4 8 2" xfId="1001"/>
    <cellStyle name="Заголовок 4 9" xfId="1002"/>
    <cellStyle name="Заголовок 4 9 2" xfId="1003"/>
    <cellStyle name="ЗАГОЛОВОК1" xfId="1004"/>
    <cellStyle name="ЗАГОЛОВОК2" xfId="1005"/>
    <cellStyle name="ЗаголовокСтолбца" xfId="1006"/>
    <cellStyle name="Защитный" xfId="1007"/>
    <cellStyle name="Значение" xfId="1008"/>
    <cellStyle name="Зоголовок" xfId="1009"/>
    <cellStyle name="Итог 10" xfId="1010"/>
    <cellStyle name="Итог 2" xfId="1011"/>
    <cellStyle name="Итог 2 2" xfId="1012"/>
    <cellStyle name="Итог 2 3" xfId="1013"/>
    <cellStyle name="Итог 2_46EE.2011(v1.0)" xfId="1014"/>
    <cellStyle name="Итог 3" xfId="1015"/>
    <cellStyle name="Итог 3 2" xfId="1016"/>
    <cellStyle name="Итог 3_46EE.2011(v1.0)" xfId="1017"/>
    <cellStyle name="Итог 4" xfId="1018"/>
    <cellStyle name="Итог 4 2" xfId="1019"/>
    <cellStyle name="Итог 4_46EE.2011(v1.0)" xfId="1020"/>
    <cellStyle name="Итог 5" xfId="1021"/>
    <cellStyle name="Итог 5 2" xfId="1022"/>
    <cellStyle name="Итог 5_46EE.2011(v1.0)" xfId="1023"/>
    <cellStyle name="Итог 6" xfId="1024"/>
    <cellStyle name="Итог 6 2" xfId="1025"/>
    <cellStyle name="Итог 6_46EE.2011(v1.0)" xfId="1026"/>
    <cellStyle name="Итог 7" xfId="1027"/>
    <cellStyle name="Итог 7 2" xfId="1028"/>
    <cellStyle name="Итог 7_46EE.2011(v1.0)" xfId="1029"/>
    <cellStyle name="Итог 8" xfId="1030"/>
    <cellStyle name="Итог 8 2" xfId="1031"/>
    <cellStyle name="Итог 8_46EE.2011(v1.0)" xfId="1032"/>
    <cellStyle name="Итог 9" xfId="1033"/>
    <cellStyle name="Итог 9 2" xfId="1034"/>
    <cellStyle name="Итог 9_46EE.2011(v1.0)" xfId="1035"/>
    <cellStyle name="Итого" xfId="1036"/>
    <cellStyle name="ИТОГОВЫЙ" xfId="1037"/>
    <cellStyle name="ИТОГОВЫЙ 2" xfId="1038"/>
    <cellStyle name="ИТОГОВЫЙ 3" xfId="1039"/>
    <cellStyle name="ИТОГОВЫЙ 4" xfId="1040"/>
    <cellStyle name="ИТОГОВЫЙ 5" xfId="1041"/>
    <cellStyle name="ИТОГОВЫЙ 6" xfId="1042"/>
    <cellStyle name="ИТОГОВЫЙ 7" xfId="1043"/>
    <cellStyle name="ИТОГОВЫЙ 8" xfId="1044"/>
    <cellStyle name="ИТОГОВЫЙ_1" xfId="1045"/>
    <cellStyle name="Контрольная ячейка 10" xfId="1046"/>
    <cellStyle name="Контрольная ячейка 2" xfId="1047"/>
    <cellStyle name="Контрольная ячейка 2 2" xfId="1048"/>
    <cellStyle name="Контрольная ячейка 2 3" xfId="1049"/>
    <cellStyle name="Контрольная ячейка 2_46EE.2011(v1.0)" xfId="1050"/>
    <cellStyle name="Контрольная ячейка 3" xfId="1051"/>
    <cellStyle name="Контрольная ячейка 3 2" xfId="1052"/>
    <cellStyle name="Контрольная ячейка 3_46EE.2011(v1.0)" xfId="1053"/>
    <cellStyle name="Контрольная ячейка 4" xfId="1054"/>
    <cellStyle name="Контрольная ячейка 4 2" xfId="1055"/>
    <cellStyle name="Контрольная ячейка 4_46EE.2011(v1.0)" xfId="1056"/>
    <cellStyle name="Контрольная ячейка 5" xfId="1057"/>
    <cellStyle name="Контрольная ячейка 5 2" xfId="1058"/>
    <cellStyle name="Контрольная ячейка 5_46EE.2011(v1.0)" xfId="1059"/>
    <cellStyle name="Контрольная ячейка 6" xfId="1060"/>
    <cellStyle name="Контрольная ячейка 6 2" xfId="1061"/>
    <cellStyle name="Контрольная ячейка 6_46EE.2011(v1.0)" xfId="1062"/>
    <cellStyle name="Контрольная ячейка 7" xfId="1063"/>
    <cellStyle name="Контрольная ячейка 7 2" xfId="1064"/>
    <cellStyle name="Контрольная ячейка 7_46EE.2011(v1.0)" xfId="1065"/>
    <cellStyle name="Контрольная ячейка 8" xfId="1066"/>
    <cellStyle name="Контрольная ячейка 8 2" xfId="1067"/>
    <cellStyle name="Контрольная ячейка 8_46EE.2011(v1.0)" xfId="1068"/>
    <cellStyle name="Контрольная ячейка 9" xfId="1069"/>
    <cellStyle name="Контрольная ячейка 9 2" xfId="1070"/>
    <cellStyle name="Контрольная ячейка 9_46EE.2011(v1.0)" xfId="1071"/>
    <cellStyle name="Мои наименования показателей" xfId="1072"/>
    <cellStyle name="Мои наименования показателей 2" xfId="1073"/>
    <cellStyle name="Мои наименования показателей 2 2" xfId="1074"/>
    <cellStyle name="Мои наименования показателей 2 3" xfId="1075"/>
    <cellStyle name="Мои наименования показателей 2 4" xfId="1076"/>
    <cellStyle name="Мои наименования показателей 2 5" xfId="1077"/>
    <cellStyle name="Мои наименования показателей 2 6" xfId="1078"/>
    <cellStyle name="Мои наименования показателей 2 7" xfId="1079"/>
    <cellStyle name="Мои наименования показателей 2 8" xfId="1080"/>
    <cellStyle name="Мои наименования показателей 2_1" xfId="1081"/>
    <cellStyle name="Мои наименования показателей 3" xfId="1082"/>
    <cellStyle name="Мои наименования показателей 3 2" xfId="1083"/>
    <cellStyle name="Мои наименования показателей 3 3" xfId="1084"/>
    <cellStyle name="Мои наименования показателей 3 4" xfId="1085"/>
    <cellStyle name="Мои наименования показателей 3 5" xfId="1086"/>
    <cellStyle name="Мои наименования показателей 3 6" xfId="1087"/>
    <cellStyle name="Мои наименования показателей 3 7" xfId="1088"/>
    <cellStyle name="Мои наименования показателей 3 8" xfId="1089"/>
    <cellStyle name="Мои наименования показателей 3_1" xfId="1090"/>
    <cellStyle name="Мои наименования показателей 4" xfId="1091"/>
    <cellStyle name="Мои наименования показателей 4 2" xfId="1092"/>
    <cellStyle name="Мои наименования показателей 4 3" xfId="1093"/>
    <cellStyle name="Мои наименования показателей 4 4" xfId="1094"/>
    <cellStyle name="Мои наименования показателей 4 5" xfId="1095"/>
    <cellStyle name="Мои наименования показателей 4 6" xfId="1096"/>
    <cellStyle name="Мои наименования показателей 4 7" xfId="1097"/>
    <cellStyle name="Мои наименования показателей 4 8" xfId="1098"/>
    <cellStyle name="Мои наименования показателей 4_1" xfId="1099"/>
    <cellStyle name="Мои наименования показателей 5" xfId="1100"/>
    <cellStyle name="Мои наименования показателей 5 2" xfId="1101"/>
    <cellStyle name="Мои наименования показателей 5 3" xfId="1102"/>
    <cellStyle name="Мои наименования показателей 5 4" xfId="1103"/>
    <cellStyle name="Мои наименования показателей 5 5" xfId="1104"/>
    <cellStyle name="Мои наименования показателей 5 6" xfId="1105"/>
    <cellStyle name="Мои наименования показателей 5 7" xfId="1106"/>
    <cellStyle name="Мои наименования показателей 5 8" xfId="1107"/>
    <cellStyle name="Мои наименования показателей 5_1" xfId="1108"/>
    <cellStyle name="Мои наименования показателей 6" xfId="1109"/>
    <cellStyle name="Мои наименования показателей 6 2" xfId="1110"/>
    <cellStyle name="Мои наименования показателей 6_46EE.2011(v1.0)" xfId="1111"/>
    <cellStyle name="Мои наименования показателей 7" xfId="1112"/>
    <cellStyle name="Мои наименования показателей 7 2" xfId="1113"/>
    <cellStyle name="Мои наименования показателей 7_46EE.2011(v1.0)" xfId="1114"/>
    <cellStyle name="Мои наименования показателей 8" xfId="1115"/>
    <cellStyle name="Мои наименования показателей 8 2" xfId="1116"/>
    <cellStyle name="Мои наименования показателей 8_46EE.2011(v1.0)" xfId="1117"/>
    <cellStyle name="Мои наименования показателей_46TE.RT(v1.0)" xfId="1118"/>
    <cellStyle name="Мой заголовок" xfId="1119"/>
    <cellStyle name="Мой заголовок листа" xfId="1120"/>
    <cellStyle name="назв фил" xfId="1121"/>
    <cellStyle name="Название 10" xfId="1122"/>
    <cellStyle name="Название 2" xfId="1123"/>
    <cellStyle name="Название 2 2" xfId="1124"/>
    <cellStyle name="Название 2 3" xfId="1125"/>
    <cellStyle name="Название 3" xfId="1126"/>
    <cellStyle name="Название 3 2" xfId="1127"/>
    <cellStyle name="Название 4" xfId="1128"/>
    <cellStyle name="Название 4 2" xfId="1129"/>
    <cellStyle name="Название 5" xfId="1130"/>
    <cellStyle name="Название 5 2" xfId="1131"/>
    <cellStyle name="Название 6" xfId="1132"/>
    <cellStyle name="Название 6 2" xfId="1133"/>
    <cellStyle name="Название 7" xfId="1134"/>
    <cellStyle name="Название 7 2" xfId="1135"/>
    <cellStyle name="Название 8" xfId="1136"/>
    <cellStyle name="Название 8 2" xfId="1137"/>
    <cellStyle name="Название 9" xfId="1138"/>
    <cellStyle name="Название 9 2" xfId="1139"/>
    <cellStyle name="Нейтральный 10" xfId="1140"/>
    <cellStyle name="Нейтральный 2" xfId="1141"/>
    <cellStyle name="Нейтральный 2 2" xfId="1142"/>
    <cellStyle name="Нейтральный 2 3" xfId="1143"/>
    <cellStyle name="Нейтральный 3" xfId="1144"/>
    <cellStyle name="Нейтральный 3 2" xfId="1145"/>
    <cellStyle name="Нейтральный 4" xfId="1146"/>
    <cellStyle name="Нейтральный 4 2" xfId="1147"/>
    <cellStyle name="Нейтральный 5" xfId="1148"/>
    <cellStyle name="Нейтральный 5 2" xfId="1149"/>
    <cellStyle name="Нейтральный 6" xfId="1150"/>
    <cellStyle name="Нейтральный 6 2" xfId="1151"/>
    <cellStyle name="Нейтральный 7" xfId="1152"/>
    <cellStyle name="Нейтральный 7 2" xfId="1153"/>
    <cellStyle name="Нейтральный 8" xfId="1154"/>
    <cellStyle name="Нейтральный 8 2" xfId="1155"/>
    <cellStyle name="Нейтральный 9" xfId="1156"/>
    <cellStyle name="Нейтральный 9 2" xfId="1157"/>
    <cellStyle name="Обычный" xfId="0" builtinId="0"/>
    <cellStyle name="Обычный 10" xfId="1158"/>
    <cellStyle name="Обычный 10 2" xfId="1159"/>
    <cellStyle name="Обычный 11" xfId="1160"/>
    <cellStyle name="Обычный 12" xfId="1161"/>
    <cellStyle name="Обычный 13" xfId="1162"/>
    <cellStyle name="Обычный 14" xfId="1163"/>
    <cellStyle name="Обычный 15" xfId="1164"/>
    <cellStyle name="Обычный 2" xfId="1165"/>
    <cellStyle name="Обычный 2 10" xfId="1166"/>
    <cellStyle name="Обычный 2 11" xfId="1167"/>
    <cellStyle name="Обычный 2 12" xfId="1168"/>
    <cellStyle name="Обычный 2 13" xfId="1169"/>
    <cellStyle name="Обычный 2 2" xfId="1170"/>
    <cellStyle name="Обычный 2 2 2" xfId="1171"/>
    <cellStyle name="Обычный 2 2 3" xfId="1172"/>
    <cellStyle name="Обычный 2 2_46EE.2011(v1.0)" xfId="1173"/>
    <cellStyle name="Обычный 2 3" xfId="1174"/>
    <cellStyle name="Обычный 2 3 2" xfId="1175"/>
    <cellStyle name="Обычный 2 3 3" xfId="1176"/>
    <cellStyle name="Обычный 2 3_46EE.2011(v1.0)" xfId="1177"/>
    <cellStyle name="Обычный 2 4" xfId="1178"/>
    <cellStyle name="Обычный 2 4 2" xfId="1179"/>
    <cellStyle name="Обычный 2 4_46EE.2011(v1.0)" xfId="1180"/>
    <cellStyle name="Обычный 2 5" xfId="1181"/>
    <cellStyle name="Обычный 2 5 2" xfId="1182"/>
    <cellStyle name="Обычный 2 5_46EE.2011(v1.0)" xfId="1183"/>
    <cellStyle name="Обычный 2 6" xfId="1184"/>
    <cellStyle name="Обычный 2 6 2" xfId="1185"/>
    <cellStyle name="Обычный 2 6_46EE.2011(v1.0)" xfId="1186"/>
    <cellStyle name="Обычный 2 7" xfId="1187"/>
    <cellStyle name="Обычный 2 8" xfId="1188"/>
    <cellStyle name="Обычный 2 9" xfId="1189"/>
    <cellStyle name="Обычный 2_1" xfId="1190"/>
    <cellStyle name="Обычный 3" xfId="1191"/>
    <cellStyle name="Обычный 3 2" xfId="1192"/>
    <cellStyle name="Обычный 3 2 2" xfId="1193"/>
    <cellStyle name="Обычный 3 2 2 2" xfId="1194"/>
    <cellStyle name="Обычный 3 2 3" xfId="1195"/>
    <cellStyle name="Обычный 3 2 4" xfId="1196"/>
    <cellStyle name="Обычный 3 3" xfId="1197"/>
    <cellStyle name="Обычный 3 3 2" xfId="1198"/>
    <cellStyle name="Обычный 3 4" xfId="1199"/>
    <cellStyle name="Обычный 3 5" xfId="1200"/>
    <cellStyle name="Обычный 4" xfId="1201"/>
    <cellStyle name="Обычный 4 2" xfId="1202"/>
    <cellStyle name="Обычный 4 2 2" xfId="1203"/>
    <cellStyle name="Обычный 4 2 3" xfId="1204"/>
    <cellStyle name="Обычный 4 2 4" xfId="1205"/>
    <cellStyle name="Обычный 4 3" xfId="1206"/>
    <cellStyle name="Обычный 4 3 2" xfId="1207"/>
    <cellStyle name="Обычный 4 4" xfId="1208"/>
    <cellStyle name="Обычный 4 5" xfId="1209"/>
    <cellStyle name="Обычный 4_EE.20.MET.SVOD.2.73_v0.1" xfId="1210"/>
    <cellStyle name="Обычный 5" xfId="1211"/>
    <cellStyle name="Обычный 5 2" xfId="1212"/>
    <cellStyle name="Обычный 5 2 2" xfId="1213"/>
    <cellStyle name="Обычный 5 2 3" xfId="1214"/>
    <cellStyle name="Обычный 5 3" xfId="1215"/>
    <cellStyle name="Обычный 5 4" xfId="1216"/>
    <cellStyle name="Обычный 6" xfId="1217"/>
    <cellStyle name="Обычный 6 2" xfId="1218"/>
    <cellStyle name="Обычный 6 3" xfId="1219"/>
    <cellStyle name="Обычный 6 4" xfId="1220"/>
    <cellStyle name="Обычный 7" xfId="1221"/>
    <cellStyle name="Обычный 7 2" xfId="1222"/>
    <cellStyle name="Обычный 7 3" xfId="1223"/>
    <cellStyle name="Обычный 8" xfId="1224"/>
    <cellStyle name="Обычный 8 2" xfId="1225"/>
    <cellStyle name="Обычный 9" xfId="1226"/>
    <cellStyle name="Обычный 9 2" xfId="1227"/>
    <cellStyle name="Плохой 10" xfId="1228"/>
    <cellStyle name="Плохой 2" xfId="1229"/>
    <cellStyle name="Плохой 2 2" xfId="1230"/>
    <cellStyle name="Плохой 2 3" xfId="1231"/>
    <cellStyle name="Плохой 3" xfId="1232"/>
    <cellStyle name="Плохой 3 2" xfId="1233"/>
    <cellStyle name="Плохой 4" xfId="1234"/>
    <cellStyle name="Плохой 4 2" xfId="1235"/>
    <cellStyle name="Плохой 5" xfId="1236"/>
    <cellStyle name="Плохой 5 2" xfId="1237"/>
    <cellStyle name="Плохой 6" xfId="1238"/>
    <cellStyle name="Плохой 6 2" xfId="1239"/>
    <cellStyle name="Плохой 7" xfId="1240"/>
    <cellStyle name="Плохой 7 2" xfId="1241"/>
    <cellStyle name="Плохой 8" xfId="1242"/>
    <cellStyle name="Плохой 8 2" xfId="1243"/>
    <cellStyle name="Плохой 9" xfId="1244"/>
    <cellStyle name="Плохой 9 2" xfId="1245"/>
    <cellStyle name="По центру с переносом" xfId="1246"/>
    <cellStyle name="По ширине с переносом" xfId="1247"/>
    <cellStyle name="Поле ввода" xfId="1248"/>
    <cellStyle name="Пояснение 10" xfId="1249"/>
    <cellStyle name="Пояснение 2" xfId="1250"/>
    <cellStyle name="Пояснение 2 2" xfId="1251"/>
    <cellStyle name="Пояснение 2 3" xfId="1252"/>
    <cellStyle name="Пояснение 3" xfId="1253"/>
    <cellStyle name="Пояснение 3 2" xfId="1254"/>
    <cellStyle name="Пояснение 4" xfId="1255"/>
    <cellStyle name="Пояснение 4 2" xfId="1256"/>
    <cellStyle name="Пояснение 5" xfId="1257"/>
    <cellStyle name="Пояснение 5 2" xfId="1258"/>
    <cellStyle name="Пояснение 6" xfId="1259"/>
    <cellStyle name="Пояснение 6 2" xfId="1260"/>
    <cellStyle name="Пояснение 7" xfId="1261"/>
    <cellStyle name="Пояснение 7 2" xfId="1262"/>
    <cellStyle name="Пояснение 8" xfId="1263"/>
    <cellStyle name="Пояснение 8 2" xfId="1264"/>
    <cellStyle name="Пояснение 9" xfId="1265"/>
    <cellStyle name="Пояснение 9 2" xfId="1266"/>
    <cellStyle name="Примечание 10" xfId="1267"/>
    <cellStyle name="Примечание 10 2" xfId="1268"/>
    <cellStyle name="Примечание 10_46EE.2011(v1.0)" xfId="1269"/>
    <cellStyle name="Примечание 11" xfId="1270"/>
    <cellStyle name="Примечание 11 2" xfId="1271"/>
    <cellStyle name="Примечание 11_46EE.2011(v1.0)" xfId="1272"/>
    <cellStyle name="Примечание 12" xfId="1273"/>
    <cellStyle name="Примечание 12 2" xfId="1274"/>
    <cellStyle name="Примечание 12_46EE.2011(v1.0)" xfId="1275"/>
    <cellStyle name="Примечание 13" xfId="1276"/>
    <cellStyle name="Примечание 14" xfId="1277"/>
    <cellStyle name="Примечание 2" xfId="1278"/>
    <cellStyle name="Примечание 2 2" xfId="1279"/>
    <cellStyle name="Примечание 2 3" xfId="1280"/>
    <cellStyle name="Примечание 2 4" xfId="1281"/>
    <cellStyle name="Примечание 2 5" xfId="1282"/>
    <cellStyle name="Примечание 2 6" xfId="1283"/>
    <cellStyle name="Примечание 2 7" xfId="1284"/>
    <cellStyle name="Примечание 2 8" xfId="1285"/>
    <cellStyle name="Примечание 2 9" xfId="1286"/>
    <cellStyle name="Примечание 2_46EE.2011(v1.0)" xfId="1287"/>
    <cellStyle name="Примечание 3" xfId="1288"/>
    <cellStyle name="Примечание 3 2" xfId="1289"/>
    <cellStyle name="Примечание 3 3" xfId="1290"/>
    <cellStyle name="Примечание 3 4" xfId="1291"/>
    <cellStyle name="Примечание 3 5" xfId="1292"/>
    <cellStyle name="Примечание 3 6" xfId="1293"/>
    <cellStyle name="Примечание 3 7" xfId="1294"/>
    <cellStyle name="Примечание 3 8" xfId="1295"/>
    <cellStyle name="Примечание 3_46EE.2011(v1.0)" xfId="1296"/>
    <cellStyle name="Примечание 4" xfId="1297"/>
    <cellStyle name="Примечание 4 2" xfId="1298"/>
    <cellStyle name="Примечание 4 3" xfId="1299"/>
    <cellStyle name="Примечание 4 4" xfId="1300"/>
    <cellStyle name="Примечание 4 5" xfId="1301"/>
    <cellStyle name="Примечание 4 6" xfId="1302"/>
    <cellStyle name="Примечание 4 7" xfId="1303"/>
    <cellStyle name="Примечание 4 8" xfId="1304"/>
    <cellStyle name="Примечание 4_46EE.2011(v1.0)" xfId="1305"/>
    <cellStyle name="Примечание 5" xfId="1306"/>
    <cellStyle name="Примечание 5 2" xfId="1307"/>
    <cellStyle name="Примечание 5 3" xfId="1308"/>
    <cellStyle name="Примечание 5 4" xfId="1309"/>
    <cellStyle name="Примечание 5 5" xfId="1310"/>
    <cellStyle name="Примечание 5 6" xfId="1311"/>
    <cellStyle name="Примечание 5 7" xfId="1312"/>
    <cellStyle name="Примечание 5 8" xfId="1313"/>
    <cellStyle name="Примечание 5_46EE.2011(v1.0)" xfId="1314"/>
    <cellStyle name="Примечание 6" xfId="1315"/>
    <cellStyle name="Примечание 6 2" xfId="1316"/>
    <cellStyle name="Примечание 6_46EE.2011(v1.0)" xfId="1317"/>
    <cellStyle name="Примечание 7" xfId="1318"/>
    <cellStyle name="Примечание 7 2" xfId="1319"/>
    <cellStyle name="Примечание 7_46EE.2011(v1.0)" xfId="1320"/>
    <cellStyle name="Примечание 8" xfId="1321"/>
    <cellStyle name="Примечание 8 2" xfId="1322"/>
    <cellStyle name="Примечание 8_46EE.2011(v1.0)" xfId="1323"/>
    <cellStyle name="Примечание 9" xfId="1324"/>
    <cellStyle name="Примечание 9 2" xfId="1325"/>
    <cellStyle name="Примечание 9_46EE.2011(v1.0)" xfId="1326"/>
    <cellStyle name="Процентный" xfId="1452" builtinId="5"/>
    <cellStyle name="Процентный 2" xfId="1327"/>
    <cellStyle name="Процентный 2 2" xfId="1328"/>
    <cellStyle name="Процентный 2 3" xfId="1329"/>
    <cellStyle name="Процентный 3" xfId="1330"/>
    <cellStyle name="Процентный 4" xfId="1331"/>
    <cellStyle name="Связанная ячейка 10" xfId="1332"/>
    <cellStyle name="Связанная ячейка 2" xfId="1333"/>
    <cellStyle name="Связанная ячейка 2 2" xfId="1334"/>
    <cellStyle name="Связанная ячейка 2 3" xfId="1335"/>
    <cellStyle name="Связанная ячейка 2_46EE.2011(v1.0)" xfId="1336"/>
    <cellStyle name="Связанная ячейка 3" xfId="1337"/>
    <cellStyle name="Связанная ячейка 3 2" xfId="1338"/>
    <cellStyle name="Связанная ячейка 3_46EE.2011(v1.0)" xfId="1339"/>
    <cellStyle name="Связанная ячейка 4" xfId="1340"/>
    <cellStyle name="Связанная ячейка 4 2" xfId="1341"/>
    <cellStyle name="Связанная ячейка 4_46EE.2011(v1.0)" xfId="1342"/>
    <cellStyle name="Связанная ячейка 5" xfId="1343"/>
    <cellStyle name="Связанная ячейка 5 2" xfId="1344"/>
    <cellStyle name="Связанная ячейка 5_46EE.2011(v1.0)" xfId="1345"/>
    <cellStyle name="Связанная ячейка 6" xfId="1346"/>
    <cellStyle name="Связанная ячейка 6 2" xfId="1347"/>
    <cellStyle name="Связанная ячейка 6_46EE.2011(v1.0)" xfId="1348"/>
    <cellStyle name="Связанная ячейка 7" xfId="1349"/>
    <cellStyle name="Связанная ячейка 7 2" xfId="1350"/>
    <cellStyle name="Связанная ячейка 7_46EE.2011(v1.0)" xfId="1351"/>
    <cellStyle name="Связанная ячейка 8" xfId="1352"/>
    <cellStyle name="Связанная ячейка 8 2" xfId="1353"/>
    <cellStyle name="Связанная ячейка 8_46EE.2011(v1.0)" xfId="1354"/>
    <cellStyle name="Связанная ячейка 9" xfId="1355"/>
    <cellStyle name="Связанная ячейка 9 2" xfId="1356"/>
    <cellStyle name="Связанная ячейка 9_46EE.2011(v1.0)" xfId="1357"/>
    <cellStyle name="Стиль 1" xfId="1358"/>
    <cellStyle name="Стиль 1 2" xfId="1359"/>
    <cellStyle name="Стиль 1 2 2" xfId="1360"/>
    <cellStyle name="Стиль 1 3" xfId="1361"/>
    <cellStyle name="ТЕКСТ" xfId="1362"/>
    <cellStyle name="ТЕКСТ 2" xfId="1363"/>
    <cellStyle name="ТЕКСТ 3" xfId="1364"/>
    <cellStyle name="ТЕКСТ 4" xfId="1365"/>
    <cellStyle name="ТЕКСТ 5" xfId="1366"/>
    <cellStyle name="ТЕКСТ 6" xfId="1367"/>
    <cellStyle name="ТЕКСТ 7" xfId="1368"/>
    <cellStyle name="ТЕКСТ 8" xfId="1369"/>
    <cellStyle name="Текст предупреждения 10" xfId="1370"/>
    <cellStyle name="Текст предупреждения 2" xfId="1371"/>
    <cellStyle name="Текст предупреждения 2 2" xfId="1372"/>
    <cellStyle name="Текст предупреждения 2 3" xfId="1373"/>
    <cellStyle name="Текст предупреждения 3" xfId="1374"/>
    <cellStyle name="Текст предупреждения 3 2" xfId="1375"/>
    <cellStyle name="Текст предупреждения 4" xfId="1376"/>
    <cellStyle name="Текст предупреждения 4 2" xfId="1377"/>
    <cellStyle name="Текст предупреждения 5" xfId="1378"/>
    <cellStyle name="Текст предупреждения 5 2" xfId="1379"/>
    <cellStyle name="Текст предупреждения 6" xfId="1380"/>
    <cellStyle name="Текст предупреждения 6 2" xfId="1381"/>
    <cellStyle name="Текст предупреждения 7" xfId="1382"/>
    <cellStyle name="Текст предупреждения 7 2" xfId="1383"/>
    <cellStyle name="Текст предупреждения 8" xfId="1384"/>
    <cellStyle name="Текст предупреждения 8 2" xfId="1385"/>
    <cellStyle name="Текст предупреждения 9" xfId="1386"/>
    <cellStyle name="Текст предупреждения 9 2" xfId="1387"/>
    <cellStyle name="Текстовый" xfId="1388"/>
    <cellStyle name="Текстовый 2" xfId="1389"/>
    <cellStyle name="Текстовый 3" xfId="1390"/>
    <cellStyle name="Текстовый 4" xfId="1391"/>
    <cellStyle name="Текстовый 5" xfId="1392"/>
    <cellStyle name="Текстовый 6" xfId="1393"/>
    <cellStyle name="Текстовый 7" xfId="1394"/>
    <cellStyle name="Текстовый 8" xfId="1395"/>
    <cellStyle name="Текстовый_1" xfId="1396"/>
    <cellStyle name="Тысячи [0]_22гк" xfId="1397"/>
    <cellStyle name="Тысячи_22гк" xfId="1398"/>
    <cellStyle name="ФИКСИРОВАННЫЙ" xfId="1399"/>
    <cellStyle name="ФИКСИРОВАННЫЙ 2" xfId="1400"/>
    <cellStyle name="ФИКСИРОВАННЫЙ 3" xfId="1401"/>
    <cellStyle name="ФИКСИРОВАННЫЙ 4" xfId="1402"/>
    <cellStyle name="ФИКСИРОВАННЫЙ 5" xfId="1403"/>
    <cellStyle name="ФИКСИРОВАННЫЙ 6" xfId="1404"/>
    <cellStyle name="ФИКСИРОВАННЫЙ 7" xfId="1405"/>
    <cellStyle name="ФИКСИРОВАННЫЙ 8" xfId="1406"/>
    <cellStyle name="ФИКСИРОВАННЫЙ_1" xfId="1407"/>
    <cellStyle name="Финансовый 2" xfId="1408"/>
    <cellStyle name="Финансовый 2 2" xfId="1409"/>
    <cellStyle name="Финансовый 2 3" xfId="1410"/>
    <cellStyle name="Финансовый 2_46EE.2011(v1.0)" xfId="1411"/>
    <cellStyle name="Финансовый 3" xfId="1412"/>
    <cellStyle name="Формула" xfId="1413"/>
    <cellStyle name="Формула 2" xfId="1414"/>
    <cellStyle name="Формула_A РТ 2009 Рязаньэнерго" xfId="1415"/>
    <cellStyle name="ФормулаВБ" xfId="1416"/>
    <cellStyle name="ФормулаНаКонтроль" xfId="1417"/>
    <cellStyle name="Хороший 10" xfId="1418"/>
    <cellStyle name="Хороший 2" xfId="1419"/>
    <cellStyle name="Хороший 2 2" xfId="1420"/>
    <cellStyle name="Хороший 2 3" xfId="1421"/>
    <cellStyle name="Хороший 3" xfId="1422"/>
    <cellStyle name="Хороший 3 2" xfId="1423"/>
    <cellStyle name="Хороший 4" xfId="1424"/>
    <cellStyle name="Хороший 4 2" xfId="1425"/>
    <cellStyle name="Хороший 5" xfId="1426"/>
    <cellStyle name="Хороший 5 2" xfId="1427"/>
    <cellStyle name="Хороший 6" xfId="1428"/>
    <cellStyle name="Хороший 6 2" xfId="1429"/>
    <cellStyle name="Хороший 7" xfId="1430"/>
    <cellStyle name="Хороший 7 2" xfId="1431"/>
    <cellStyle name="Хороший 8" xfId="1432"/>
    <cellStyle name="Хороший 8 2" xfId="1433"/>
    <cellStyle name="Хороший 9" xfId="1434"/>
    <cellStyle name="Хороший 9 2" xfId="1435"/>
    <cellStyle name="Цифры по центру с десятыми" xfId="1436"/>
    <cellStyle name="Џђћ–…ќ’ќ›‰" xfId="1437"/>
    <cellStyle name="Шапка таблицы" xfId="1438"/>
    <cellStyle name="㼿" xfId="1439"/>
    <cellStyle name="㼿 2" xfId="1440"/>
    <cellStyle name="㼿?" xfId="1441"/>
    <cellStyle name="㼿㼿" xfId="1442"/>
    <cellStyle name="㼿㼿?" xfId="1443"/>
    <cellStyle name="㼿㼿? 2" xfId="1444"/>
    <cellStyle name="㼿㼿? 2 2" xfId="1445"/>
    <cellStyle name="㼿㼿㼿" xfId="1446"/>
    <cellStyle name="㼿㼿㼿?" xfId="1447"/>
    <cellStyle name="㼿㼿㼿㼿" xfId="1448"/>
    <cellStyle name="㼿㼿㼿㼿?" xfId="1449"/>
    <cellStyle name="㼿㼿㼿㼿㼿" xfId="14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zoomScale="90" zoomScaleNormal="90" workbookViewId="0">
      <pane xSplit="1" ySplit="6" topLeftCell="B190" activePane="bottomRight" state="frozen"/>
      <selection pane="topRight" activeCell="I1" sqref="I1"/>
      <selection pane="bottomLeft" activeCell="A29" sqref="A29"/>
      <selection pane="bottomRight" activeCell="E207" sqref="E207"/>
    </sheetView>
  </sheetViews>
  <sheetFormatPr defaultColWidth="9" defaultRowHeight="15"/>
  <cols>
    <col min="1" max="1" width="4.7109375" style="1" customWidth="1"/>
    <col min="2" max="2" width="37.57031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68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11" t="s">
        <v>9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</row>
    <row r="7" spans="1:13" s="2" customFormat="1">
      <c r="A7" s="33">
        <v>1</v>
      </c>
      <c r="B7" s="18" t="s">
        <v>10</v>
      </c>
      <c r="C7" s="19">
        <v>499361</v>
      </c>
      <c r="D7" s="19">
        <v>0</v>
      </c>
      <c r="E7" s="19">
        <v>1374577</v>
      </c>
      <c r="F7" s="19">
        <v>434669</v>
      </c>
      <c r="G7" s="19">
        <v>2308607</v>
      </c>
      <c r="H7" s="20">
        <v>771.86176075268804</v>
      </c>
      <c r="I7" s="20" t="s">
        <v>203</v>
      </c>
      <c r="J7" s="20">
        <v>2124.6821908602151</v>
      </c>
      <c r="K7" s="20">
        <v>671.86740591397847</v>
      </c>
      <c r="L7" s="20">
        <v>3568.4113575268816</v>
      </c>
    </row>
    <row r="8" spans="1:13" s="2" customFormat="1">
      <c r="A8" s="34"/>
      <c r="B8" s="35" t="s">
        <v>70</v>
      </c>
      <c r="C8" s="22">
        <v>499361</v>
      </c>
      <c r="D8" s="22">
        <v>0</v>
      </c>
      <c r="E8" s="22">
        <v>1374577</v>
      </c>
      <c r="F8" s="22">
        <v>434669</v>
      </c>
      <c r="G8" s="22">
        <v>2308607</v>
      </c>
      <c r="H8" s="22">
        <v>771.86176075268804</v>
      </c>
      <c r="I8" s="22"/>
      <c r="J8" s="22">
        <v>2124.6821908602151</v>
      </c>
      <c r="K8" s="22">
        <v>671.86740591397847</v>
      </c>
      <c r="L8" s="22">
        <v>3568.4113575268816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373861</v>
      </c>
      <c r="F9" s="25">
        <v>188615</v>
      </c>
      <c r="G9" s="25">
        <v>562476</v>
      </c>
      <c r="H9" s="26" t="s">
        <v>203</v>
      </c>
      <c r="I9" s="26" t="s">
        <v>203</v>
      </c>
      <c r="J9" s="26">
        <v>577.8765456989247</v>
      </c>
      <c r="K9" s="26">
        <v>291.54200268817203</v>
      </c>
      <c r="L9" s="26">
        <v>869.41854838709673</v>
      </c>
    </row>
    <row r="10" spans="1:13" s="2" customFormat="1">
      <c r="A10" s="35"/>
      <c r="B10" s="35" t="s">
        <v>71</v>
      </c>
      <c r="C10" s="22"/>
      <c r="D10" s="22"/>
      <c r="E10" s="22">
        <v>20562.355</v>
      </c>
      <c r="F10" s="22">
        <v>94307.5</v>
      </c>
      <c r="G10" s="22">
        <v>114869.855</v>
      </c>
      <c r="H10" s="22"/>
      <c r="I10" s="22"/>
      <c r="J10" s="22">
        <v>31.783210013440858</v>
      </c>
      <c r="K10" s="22">
        <v>145.77100134408602</v>
      </c>
      <c r="L10" s="22">
        <v>177.55421135752687</v>
      </c>
    </row>
    <row r="11" spans="1:13" s="2" customFormat="1">
      <c r="A11" s="35"/>
      <c r="B11" s="35" t="s">
        <v>72</v>
      </c>
      <c r="C11" s="22"/>
      <c r="D11" s="22"/>
      <c r="E11" s="22">
        <v>216839.37999999998</v>
      </c>
      <c r="F11" s="22">
        <v>92421.349999999991</v>
      </c>
      <c r="G11" s="22">
        <v>309260.73</v>
      </c>
      <c r="H11" s="22"/>
      <c r="I11" s="22"/>
      <c r="J11" s="22">
        <v>335.16839650537628</v>
      </c>
      <c r="K11" s="22">
        <v>142.85558131720427</v>
      </c>
      <c r="L11" s="22">
        <v>478.02397782258055</v>
      </c>
    </row>
    <row r="12" spans="1:13" s="2" customFormat="1">
      <c r="A12" s="35"/>
      <c r="B12" s="35" t="s">
        <v>73</v>
      </c>
      <c r="C12" s="22"/>
      <c r="D12" s="22"/>
      <c r="E12" s="22">
        <v>41124.71</v>
      </c>
      <c r="F12" s="22">
        <v>1886.15</v>
      </c>
      <c r="G12" s="22">
        <v>43010.86</v>
      </c>
      <c r="H12" s="22"/>
      <c r="I12" s="22"/>
      <c r="J12" s="22">
        <v>63.566420026881715</v>
      </c>
      <c r="K12" s="22">
        <v>2.9154200268817201</v>
      </c>
      <c r="L12" s="22">
        <v>66.481840053763435</v>
      </c>
    </row>
    <row r="13" spans="1:13" s="2" customFormat="1">
      <c r="A13" s="17"/>
      <c r="B13" s="17" t="s">
        <v>113</v>
      </c>
      <c r="C13" s="22"/>
      <c r="D13" s="22"/>
      <c r="E13" s="22">
        <v>95334.555000000008</v>
      </c>
      <c r="F13" s="22"/>
      <c r="G13" s="22">
        <v>95334.555000000008</v>
      </c>
      <c r="H13" s="22"/>
      <c r="I13" s="22"/>
      <c r="J13" s="22">
        <v>147.35851915322579</v>
      </c>
      <c r="K13" s="22"/>
      <c r="L13" s="22">
        <v>147.35851915322579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903936</v>
      </c>
      <c r="F14" s="31">
        <v>999044</v>
      </c>
      <c r="G14" s="31">
        <v>1902980</v>
      </c>
      <c r="H14" s="32" t="s">
        <v>203</v>
      </c>
      <c r="I14" s="32" t="s">
        <v>203</v>
      </c>
      <c r="J14" s="32">
        <v>1397.2129032258065</v>
      </c>
      <c r="K14" s="32">
        <v>1544.2212365591397</v>
      </c>
      <c r="L14" s="32">
        <v>2941.4341397849462</v>
      </c>
    </row>
    <row r="15" spans="1:13" s="2" customFormat="1">
      <c r="A15" s="35"/>
      <c r="B15" s="35" t="s">
        <v>74</v>
      </c>
      <c r="C15" s="22"/>
      <c r="D15" s="22"/>
      <c r="E15" s="22">
        <v>903936</v>
      </c>
      <c r="F15" s="22">
        <v>999044</v>
      </c>
      <c r="G15" s="22">
        <v>1902980</v>
      </c>
      <c r="H15" s="22"/>
      <c r="I15" s="22"/>
      <c r="J15" s="22">
        <v>1397.2129032258065</v>
      </c>
      <c r="K15" s="22">
        <v>1544.2212365591397</v>
      </c>
      <c r="L15" s="22">
        <v>2941.4341397849462</v>
      </c>
    </row>
    <row r="16" spans="1:13" s="2" customFormat="1">
      <c r="A16" s="37">
        <v>4</v>
      </c>
      <c r="B16" s="30" t="s">
        <v>13</v>
      </c>
      <c r="C16" s="31">
        <v>288852</v>
      </c>
      <c r="D16" s="31">
        <v>0</v>
      </c>
      <c r="E16" s="31">
        <v>874452</v>
      </c>
      <c r="F16" s="31">
        <v>310172</v>
      </c>
      <c r="G16" s="31">
        <v>1473476</v>
      </c>
      <c r="H16" s="32">
        <v>446.47822580645158</v>
      </c>
      <c r="I16" s="32" t="s">
        <v>203</v>
      </c>
      <c r="J16" s="32">
        <v>1351.639516129032</v>
      </c>
      <c r="K16" s="32">
        <v>479.43252688172038</v>
      </c>
      <c r="L16" s="32">
        <v>2277.5502688172037</v>
      </c>
    </row>
    <row r="17" spans="1:12" s="2" customFormat="1">
      <c r="A17" s="35"/>
      <c r="B17" s="35" t="s">
        <v>80</v>
      </c>
      <c r="C17" s="22">
        <v>288852</v>
      </c>
      <c r="D17" s="22"/>
      <c r="E17" s="22">
        <v>72579.516000000003</v>
      </c>
      <c r="F17" s="22">
        <v>51178.380000000005</v>
      </c>
      <c r="G17" s="22">
        <v>412609.89600000001</v>
      </c>
      <c r="H17" s="22">
        <v>446.47822580645158</v>
      </c>
      <c r="I17" s="22"/>
      <c r="J17" s="22">
        <v>112.18607983870967</v>
      </c>
      <c r="K17" s="22">
        <v>79.106366935483877</v>
      </c>
      <c r="L17" s="22">
        <v>637.77067258064505</v>
      </c>
    </row>
    <row r="18" spans="1:12" s="2" customFormat="1">
      <c r="A18" s="35"/>
      <c r="B18" s="35" t="s">
        <v>81</v>
      </c>
      <c r="C18" s="22"/>
      <c r="D18" s="22"/>
      <c r="E18" s="22">
        <v>801872.48399999994</v>
      </c>
      <c r="F18" s="22">
        <v>258993.62</v>
      </c>
      <c r="G18" s="22">
        <v>1060866.1039999998</v>
      </c>
      <c r="H18" s="22"/>
      <c r="I18" s="22"/>
      <c r="J18" s="22">
        <v>1239.4534362903223</v>
      </c>
      <c r="K18" s="22">
        <v>400.32615994623654</v>
      </c>
      <c r="L18" s="22">
        <v>1639.779596236559</v>
      </c>
    </row>
    <row r="19" spans="1:12" s="2" customFormat="1">
      <c r="A19" s="37">
        <v>5</v>
      </c>
      <c r="B19" s="30" t="s">
        <v>14</v>
      </c>
      <c r="C19" s="31">
        <v>404196</v>
      </c>
      <c r="D19" s="31">
        <v>124500</v>
      </c>
      <c r="E19" s="31">
        <v>3943448</v>
      </c>
      <c r="F19" s="31">
        <v>1531802</v>
      </c>
      <c r="G19" s="31">
        <v>6003946</v>
      </c>
      <c r="H19" s="32">
        <v>624.76532258064503</v>
      </c>
      <c r="I19" s="32">
        <v>192.43951612903226</v>
      </c>
      <c r="J19" s="32">
        <v>6095.3833333333323</v>
      </c>
      <c r="K19" s="32">
        <v>2367.7047043010748</v>
      </c>
      <c r="L19" s="32">
        <v>9280.292876344085</v>
      </c>
    </row>
    <row r="20" spans="1:12" s="2" customFormat="1">
      <c r="A20" s="35"/>
      <c r="B20" s="35" t="s">
        <v>78</v>
      </c>
      <c r="C20" s="22">
        <v>404196</v>
      </c>
      <c r="D20" s="22">
        <v>124500</v>
      </c>
      <c r="E20" s="22">
        <v>1261903</v>
      </c>
      <c r="F20" s="22">
        <v>91908</v>
      </c>
      <c r="G20" s="22">
        <v>1882507</v>
      </c>
      <c r="H20" s="22">
        <v>624.76532258064503</v>
      </c>
      <c r="I20" s="22">
        <v>192.43951612903226</v>
      </c>
      <c r="J20" s="22">
        <v>1950.5221102150535</v>
      </c>
      <c r="K20" s="22">
        <v>142.06209677419355</v>
      </c>
      <c r="L20" s="22">
        <v>2909.7890456989244</v>
      </c>
    </row>
    <row r="21" spans="1:12" s="2" customFormat="1">
      <c r="A21" s="35"/>
      <c r="B21" s="35" t="s">
        <v>79</v>
      </c>
      <c r="C21" s="22"/>
      <c r="D21" s="22"/>
      <c r="E21" s="22">
        <v>1143600</v>
      </c>
      <c r="F21" s="22">
        <v>796537</v>
      </c>
      <c r="G21" s="22">
        <v>1940137</v>
      </c>
      <c r="H21" s="22"/>
      <c r="I21" s="22"/>
      <c r="J21" s="22">
        <v>1767.6612903225805</v>
      </c>
      <c r="K21" s="22">
        <v>1231.2063844086022</v>
      </c>
      <c r="L21" s="22">
        <v>2998.8676747311829</v>
      </c>
    </row>
    <row r="22" spans="1:12" s="2" customFormat="1">
      <c r="A22" s="35"/>
      <c r="B22" s="35" t="s">
        <v>75</v>
      </c>
      <c r="C22" s="22"/>
      <c r="D22" s="22"/>
      <c r="E22" s="22">
        <v>1301338</v>
      </c>
      <c r="F22" s="22">
        <v>413587</v>
      </c>
      <c r="G22" s="22">
        <v>1714925</v>
      </c>
      <c r="H22" s="22"/>
      <c r="I22" s="22"/>
      <c r="J22" s="22">
        <v>2011.4767473118277</v>
      </c>
      <c r="K22" s="22">
        <v>639.28098118279559</v>
      </c>
      <c r="L22" s="22">
        <v>2650.7577284946233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236607</v>
      </c>
      <c r="F23" s="22">
        <v>229770</v>
      </c>
      <c r="G23" s="22">
        <v>466377</v>
      </c>
      <c r="H23" s="22"/>
      <c r="I23" s="22"/>
      <c r="J23" s="22">
        <v>365.72318548387091</v>
      </c>
      <c r="K23" s="22">
        <v>355.15524193548384</v>
      </c>
      <c r="L23" s="22">
        <v>720.87842741935469</v>
      </c>
    </row>
    <row r="24" spans="1:12" s="2" customFormat="1">
      <c r="A24" s="37">
        <v>6</v>
      </c>
      <c r="B24" s="30" t="s">
        <v>15</v>
      </c>
      <c r="C24" s="31">
        <v>7623</v>
      </c>
      <c r="D24" s="31">
        <v>0</v>
      </c>
      <c r="E24" s="31">
        <v>765317</v>
      </c>
      <c r="F24" s="31">
        <v>625564</v>
      </c>
      <c r="G24" s="31">
        <v>1398504</v>
      </c>
      <c r="H24" s="32">
        <v>11.782862903225805</v>
      </c>
      <c r="I24" s="32" t="s">
        <v>203</v>
      </c>
      <c r="J24" s="32">
        <v>1182.9496639784945</v>
      </c>
      <c r="K24" s="32">
        <v>966.93360215053747</v>
      </c>
      <c r="L24" s="32">
        <v>2161.6661290322577</v>
      </c>
    </row>
    <row r="25" spans="1:12" s="2" customFormat="1">
      <c r="A25" s="35"/>
      <c r="B25" s="35" t="s">
        <v>83</v>
      </c>
      <c r="C25" s="22">
        <v>7623</v>
      </c>
      <c r="D25" s="22"/>
      <c r="E25" s="22">
        <v>35969.898999999998</v>
      </c>
      <c r="F25" s="22">
        <v>43789.48</v>
      </c>
      <c r="G25" s="22">
        <v>87382.379000000001</v>
      </c>
      <c r="H25" s="22">
        <v>11.782862903225805</v>
      </c>
      <c r="I25" s="22"/>
      <c r="J25" s="22">
        <v>55.598634206989239</v>
      </c>
      <c r="K25" s="22">
        <v>67.685352150537625</v>
      </c>
      <c r="L25" s="22">
        <v>135.06684926075266</v>
      </c>
    </row>
    <row r="26" spans="1:12" s="2" customFormat="1">
      <c r="A26" s="35"/>
      <c r="B26" s="35" t="s">
        <v>82</v>
      </c>
      <c r="C26" s="22"/>
      <c r="D26" s="22"/>
      <c r="E26" s="22">
        <v>257911.82900000003</v>
      </c>
      <c r="F26" s="22">
        <v>167651.152</v>
      </c>
      <c r="G26" s="22">
        <v>425562.98100000003</v>
      </c>
      <c r="H26" s="22"/>
      <c r="I26" s="22"/>
      <c r="J26" s="22">
        <v>398.65403676075266</v>
      </c>
      <c r="K26" s="22">
        <v>259.13820537634405</v>
      </c>
      <c r="L26" s="22">
        <v>657.79224213709676</v>
      </c>
    </row>
    <row r="27" spans="1:12" s="2" customFormat="1">
      <c r="A27" s="35"/>
      <c r="B27" s="35" t="s">
        <v>84</v>
      </c>
      <c r="C27" s="22"/>
      <c r="D27" s="22"/>
      <c r="E27" s="22">
        <v>42857.752</v>
      </c>
      <c r="F27" s="22">
        <v>21269.176000000003</v>
      </c>
      <c r="G27" s="22">
        <v>64126.928</v>
      </c>
      <c r="H27" s="22"/>
      <c r="I27" s="22"/>
      <c r="J27" s="22">
        <v>66.24518118279569</v>
      </c>
      <c r="K27" s="22">
        <v>32.875742473118279</v>
      </c>
      <c r="L27" s="22">
        <v>99.12092365591397</v>
      </c>
    </row>
    <row r="28" spans="1:12" s="2" customFormat="1">
      <c r="A28" s="35"/>
      <c r="B28" s="35" t="s">
        <v>85</v>
      </c>
      <c r="C28" s="22"/>
      <c r="D28" s="22"/>
      <c r="E28" s="22">
        <v>13010.389000000001</v>
      </c>
      <c r="F28" s="22">
        <v>15013.536</v>
      </c>
      <c r="G28" s="22">
        <v>28023.925000000003</v>
      </c>
      <c r="H28" s="22"/>
      <c r="I28" s="22"/>
      <c r="J28" s="22">
        <v>20.110144287634405</v>
      </c>
      <c r="K28" s="22">
        <v>23.206406451612903</v>
      </c>
      <c r="L28" s="22">
        <v>43.316550739247305</v>
      </c>
    </row>
    <row r="29" spans="1:12" s="2" customFormat="1">
      <c r="A29" s="35"/>
      <c r="B29" s="35" t="s">
        <v>86</v>
      </c>
      <c r="C29" s="22"/>
      <c r="D29" s="22"/>
      <c r="E29" s="22">
        <v>415567.13099999999</v>
      </c>
      <c r="F29" s="22">
        <v>377840.65600000002</v>
      </c>
      <c r="G29" s="22">
        <v>793407.78700000001</v>
      </c>
      <c r="H29" s="22"/>
      <c r="I29" s="22"/>
      <c r="J29" s="22">
        <v>642.34166754032253</v>
      </c>
      <c r="K29" s="22">
        <v>584.02789569892479</v>
      </c>
      <c r="L29" s="22">
        <v>1226.3695632392473</v>
      </c>
    </row>
    <row r="30" spans="1:12" s="2" customFormat="1">
      <c r="A30" s="37">
        <v>8</v>
      </c>
      <c r="B30" s="30" t="s">
        <v>16</v>
      </c>
      <c r="C30" s="31">
        <v>781040</v>
      </c>
      <c r="D30" s="31">
        <v>0</v>
      </c>
      <c r="E30" s="31">
        <v>1608761</v>
      </c>
      <c r="F30" s="31">
        <v>1059036</v>
      </c>
      <c r="G30" s="31">
        <v>3448837</v>
      </c>
      <c r="H30" s="32">
        <v>1207.2526881720428</v>
      </c>
      <c r="I30" s="32" t="s">
        <v>203</v>
      </c>
      <c r="J30" s="32">
        <v>2486.6601478494622</v>
      </c>
      <c r="K30" s="32">
        <v>1636.9508064516128</v>
      </c>
      <c r="L30" s="32">
        <v>5330.8636424731176</v>
      </c>
    </row>
    <row r="31" spans="1:12" s="2" customFormat="1" ht="14.25" customHeight="1">
      <c r="A31" s="35"/>
      <c r="B31" s="35" t="s">
        <v>87</v>
      </c>
      <c r="C31" s="22">
        <v>781040</v>
      </c>
      <c r="D31" s="22">
        <v>0</v>
      </c>
      <c r="E31" s="22">
        <v>1608761</v>
      </c>
      <c r="F31" s="22">
        <v>1059036</v>
      </c>
      <c r="G31" s="22">
        <v>3448837</v>
      </c>
      <c r="H31" s="22">
        <v>1207.2526881720428</v>
      </c>
      <c r="I31" s="22"/>
      <c r="J31" s="22">
        <v>2486.6601478494622</v>
      </c>
      <c r="K31" s="22">
        <v>1636.9508064516128</v>
      </c>
      <c r="L31" s="22">
        <v>5330.8636424731176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298871</v>
      </c>
      <c r="F32" s="31">
        <v>1584725</v>
      </c>
      <c r="G32" s="31">
        <v>1883596</v>
      </c>
      <c r="H32" s="32" t="s">
        <v>203</v>
      </c>
      <c r="I32" s="32" t="s">
        <v>203</v>
      </c>
      <c r="J32" s="32">
        <v>461.96458333333328</v>
      </c>
      <c r="K32" s="32">
        <v>2449.5077284946237</v>
      </c>
      <c r="L32" s="32">
        <v>2911.4723118279571</v>
      </c>
    </row>
    <row r="33" spans="1:12" s="2" customFormat="1">
      <c r="A33" s="35"/>
      <c r="B33" s="35" t="s">
        <v>88</v>
      </c>
      <c r="C33" s="22"/>
      <c r="D33" s="22"/>
      <c r="E33" s="22">
        <v>298871</v>
      </c>
      <c r="F33" s="22">
        <v>1584725</v>
      </c>
      <c r="G33" s="22">
        <v>1883596</v>
      </c>
      <c r="H33" s="22"/>
      <c r="I33" s="22"/>
      <c r="J33" s="22">
        <v>461.96458333333328</v>
      </c>
      <c r="K33" s="22">
        <v>2449.5077284946237</v>
      </c>
      <c r="L33" s="22">
        <v>2911.4723118279571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1215013</v>
      </c>
      <c r="F34" s="31">
        <v>500100</v>
      </c>
      <c r="G34" s="31">
        <v>1715113</v>
      </c>
      <c r="H34" s="32" t="s">
        <v>203</v>
      </c>
      <c r="I34" s="32" t="s">
        <v>203</v>
      </c>
      <c r="J34" s="32">
        <v>1878.0442876344084</v>
      </c>
      <c r="K34" s="32">
        <v>773.0040322580644</v>
      </c>
      <c r="L34" s="32">
        <v>2651.048319892473</v>
      </c>
    </row>
    <row r="35" spans="1:12" s="2" customFormat="1">
      <c r="A35" s="35"/>
      <c r="B35" s="35" t="s">
        <v>93</v>
      </c>
      <c r="C35" s="22"/>
      <c r="D35" s="22"/>
      <c r="E35" s="22">
        <v>784931</v>
      </c>
      <c r="F35" s="22">
        <v>272250</v>
      </c>
      <c r="G35" s="22">
        <v>1057181</v>
      </c>
      <c r="H35" s="22"/>
      <c r="I35" s="22"/>
      <c r="J35" s="22">
        <v>1213.2670026881722</v>
      </c>
      <c r="K35" s="22">
        <v>420.81653225806451</v>
      </c>
      <c r="L35" s="22">
        <v>1634.0835349462368</v>
      </c>
    </row>
    <row r="36" spans="1:12" s="2" customFormat="1">
      <c r="A36" s="35"/>
      <c r="B36" s="35" t="s">
        <v>90</v>
      </c>
      <c r="C36" s="22"/>
      <c r="D36" s="22"/>
      <c r="E36" s="22">
        <v>195492</v>
      </c>
      <c r="F36" s="22">
        <v>104919</v>
      </c>
      <c r="G36" s="22">
        <v>300411</v>
      </c>
      <c r="H36" s="22"/>
      <c r="I36" s="22"/>
      <c r="J36" s="63">
        <v>302.17177419354834</v>
      </c>
      <c r="K36" s="22">
        <v>162.17318548387098</v>
      </c>
      <c r="L36" s="22">
        <v>464.3449596774193</v>
      </c>
    </row>
    <row r="37" spans="1:12" s="2" customFormat="1">
      <c r="A37" s="35"/>
      <c r="B37" s="35" t="s">
        <v>89</v>
      </c>
      <c r="C37" s="22"/>
      <c r="D37" s="22"/>
      <c r="E37" s="22">
        <v>117295</v>
      </c>
      <c r="F37" s="22">
        <v>87433</v>
      </c>
      <c r="G37" s="22">
        <v>204728</v>
      </c>
      <c r="H37" s="22"/>
      <c r="I37" s="22"/>
      <c r="J37" s="22">
        <v>181.30275537634407</v>
      </c>
      <c r="K37" s="22">
        <v>135.14509408602149</v>
      </c>
      <c r="L37" s="22">
        <v>316.44784946236553</v>
      </c>
    </row>
    <row r="38" spans="1:12" s="2" customFormat="1">
      <c r="A38" s="35"/>
      <c r="B38" s="35" t="s">
        <v>91</v>
      </c>
      <c r="C38" s="22"/>
      <c r="D38" s="22"/>
      <c r="E38" s="22">
        <v>97746</v>
      </c>
      <c r="F38" s="22">
        <v>9268</v>
      </c>
      <c r="G38" s="22">
        <v>107014</v>
      </c>
      <c r="H38" s="22"/>
      <c r="I38" s="22"/>
      <c r="J38" s="22">
        <v>151.08588709677417</v>
      </c>
      <c r="K38" s="22">
        <v>14.325537634408601</v>
      </c>
      <c r="L38" s="22">
        <v>165.41142473118276</v>
      </c>
    </row>
    <row r="39" spans="1:12" s="2" customFormat="1">
      <c r="A39" s="35"/>
      <c r="B39" s="35" t="s">
        <v>92</v>
      </c>
      <c r="C39" s="22"/>
      <c r="D39" s="22"/>
      <c r="E39" s="22"/>
      <c r="F39" s="22">
        <v>17487</v>
      </c>
      <c r="G39" s="22">
        <v>17487</v>
      </c>
      <c r="H39" s="22"/>
      <c r="I39" s="22"/>
      <c r="J39" s="22"/>
      <c r="K39" s="22">
        <v>27.029637096774191</v>
      </c>
      <c r="L39" s="22">
        <v>27.029637096774191</v>
      </c>
    </row>
    <row r="40" spans="1:12" s="2" customFormat="1">
      <c r="A40" s="35"/>
      <c r="B40" s="35" t="s">
        <v>77</v>
      </c>
      <c r="C40" s="22"/>
      <c r="D40" s="22"/>
      <c r="E40" s="22">
        <v>19549</v>
      </c>
      <c r="F40" s="22">
        <v>8743</v>
      </c>
      <c r="G40" s="22">
        <v>28292</v>
      </c>
      <c r="H40" s="22"/>
      <c r="I40" s="22"/>
      <c r="J40" s="22">
        <v>30.216868279569891</v>
      </c>
      <c r="K40" s="22">
        <v>13.514045698924731</v>
      </c>
      <c r="L40" s="22">
        <v>43.73091397849462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626845</v>
      </c>
      <c r="E41" s="31">
        <v>685708</v>
      </c>
      <c r="F41" s="31">
        <v>1176678</v>
      </c>
      <c r="G41" s="31">
        <v>2489231</v>
      </c>
      <c r="H41" s="32" t="s">
        <v>203</v>
      </c>
      <c r="I41" s="32">
        <v>968.91364247311822</v>
      </c>
      <c r="J41" s="32">
        <v>1059.8981182795699</v>
      </c>
      <c r="K41" s="32">
        <v>1818.7899193548385</v>
      </c>
      <c r="L41" s="32">
        <v>3847.6016801075266</v>
      </c>
    </row>
    <row r="42" spans="1:12" s="2" customFormat="1">
      <c r="A42" s="17"/>
      <c r="B42" s="17" t="s">
        <v>94</v>
      </c>
      <c r="C42" s="22">
        <v>0</v>
      </c>
      <c r="D42" s="22">
        <v>626845</v>
      </c>
      <c r="E42" s="22">
        <v>685708</v>
      </c>
      <c r="F42" s="22">
        <v>1176678</v>
      </c>
      <c r="G42" s="22">
        <v>2489231</v>
      </c>
      <c r="H42" s="22"/>
      <c r="I42" s="22">
        <v>968.91364247311822</v>
      </c>
      <c r="J42" s="22">
        <v>1059.8981182795699</v>
      </c>
      <c r="K42" s="22">
        <v>1818.7899193548385</v>
      </c>
      <c r="L42" s="22">
        <v>3847.6016801075266</v>
      </c>
    </row>
    <row r="43" spans="1:12" s="10" customFormat="1" ht="16.5" customHeight="1">
      <c r="A43" s="37">
        <v>12</v>
      </c>
      <c r="B43" s="30" t="s">
        <v>20</v>
      </c>
      <c r="C43" s="41">
        <v>4824004</v>
      </c>
      <c r="D43" s="41">
        <v>433707</v>
      </c>
      <c r="E43" s="41">
        <v>14325632</v>
      </c>
      <c r="F43" s="41">
        <v>2838582</v>
      </c>
      <c r="G43" s="31">
        <v>22421925</v>
      </c>
      <c r="H43" s="42">
        <v>7456.4577956989242</v>
      </c>
      <c r="I43" s="42">
        <v>670.38044354838712</v>
      </c>
      <c r="J43" s="32">
        <v>22143.113978494624</v>
      </c>
      <c r="K43" s="32">
        <v>4387.5931451612896</v>
      </c>
      <c r="L43" s="32">
        <v>34657.545362903227</v>
      </c>
    </row>
    <row r="44" spans="1:12" s="2" customFormat="1">
      <c r="A44" s="17"/>
      <c r="B44" s="17" t="s">
        <v>95</v>
      </c>
      <c r="C44" s="22">
        <v>3682821</v>
      </c>
      <c r="D44" s="22">
        <v>433707</v>
      </c>
      <c r="E44" s="22">
        <v>14053505</v>
      </c>
      <c r="F44" s="22">
        <v>2702533</v>
      </c>
      <c r="G44" s="22">
        <v>20872566</v>
      </c>
      <c r="H44" s="22">
        <v>5692.532459677419</v>
      </c>
      <c r="I44" s="22">
        <v>670.38044354838712</v>
      </c>
      <c r="J44" s="22">
        <v>21722.487567204302</v>
      </c>
      <c r="K44" s="22">
        <v>4177.3023521505374</v>
      </c>
      <c r="L44" s="22">
        <v>32262.702822580646</v>
      </c>
    </row>
    <row r="45" spans="1:12" s="2" customFormat="1">
      <c r="A45" s="17"/>
      <c r="B45" s="17" t="s">
        <v>96</v>
      </c>
      <c r="C45" s="22"/>
      <c r="D45" s="22"/>
      <c r="E45" s="22">
        <v>272127</v>
      </c>
      <c r="F45" s="22">
        <v>136049</v>
      </c>
      <c r="G45" s="22">
        <v>408176</v>
      </c>
      <c r="H45" s="22"/>
      <c r="I45" s="22"/>
      <c r="J45" s="22">
        <v>420.62641129032255</v>
      </c>
      <c r="K45" s="22">
        <v>210.29079301075268</v>
      </c>
      <c r="L45" s="22">
        <v>630.91720430107523</v>
      </c>
    </row>
    <row r="46" spans="1:12" s="2" customFormat="1">
      <c r="A46" s="17"/>
      <c r="B46" s="17" t="s">
        <v>97</v>
      </c>
      <c r="C46" s="22">
        <v>1141183</v>
      </c>
      <c r="D46" s="22"/>
      <c r="E46" s="22"/>
      <c r="F46" s="22"/>
      <c r="G46" s="22">
        <v>1141183</v>
      </c>
      <c r="H46" s="22">
        <v>1763.9253360215052</v>
      </c>
      <c r="I46" s="22"/>
      <c r="J46" s="22"/>
      <c r="K46" s="22"/>
      <c r="L46" s="22">
        <v>1763.9253360215052</v>
      </c>
    </row>
    <row r="47" spans="1:12" s="2" customFormat="1" ht="14.25" customHeight="1">
      <c r="A47" s="37">
        <v>13</v>
      </c>
      <c r="B47" s="30" t="s">
        <v>21</v>
      </c>
      <c r="C47" s="31">
        <v>0</v>
      </c>
      <c r="D47" s="31">
        <v>0</v>
      </c>
      <c r="E47" s="31">
        <v>874980</v>
      </c>
      <c r="F47" s="31">
        <v>493193</v>
      </c>
      <c r="G47" s="31">
        <v>1368173</v>
      </c>
      <c r="H47" s="32" t="s">
        <v>203</v>
      </c>
      <c r="I47" s="32" t="s">
        <v>203</v>
      </c>
      <c r="J47" s="32">
        <v>1352.4556451612902</v>
      </c>
      <c r="K47" s="32">
        <v>762.32788978494614</v>
      </c>
      <c r="L47" s="32">
        <v>2114.7835349462366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874980</v>
      </c>
      <c r="F48" s="22">
        <v>493193</v>
      </c>
      <c r="G48" s="22">
        <v>1368173</v>
      </c>
      <c r="H48" s="22"/>
      <c r="I48" s="22"/>
      <c r="J48" s="22">
        <v>1352.4556451612902</v>
      </c>
      <c r="K48" s="22">
        <v>762.32788978494614</v>
      </c>
      <c r="L48" s="22">
        <v>2114.7835349462366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1620596</v>
      </c>
      <c r="F49" s="31">
        <v>274266</v>
      </c>
      <c r="G49" s="31">
        <v>1894862</v>
      </c>
      <c r="H49" s="32" t="s">
        <v>203</v>
      </c>
      <c r="I49" s="32" t="s">
        <v>203</v>
      </c>
      <c r="J49" s="32">
        <v>2504.9534946236554</v>
      </c>
      <c r="K49" s="32">
        <v>423.93266129032253</v>
      </c>
      <c r="L49" s="32">
        <v>2928.8861559139777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648237</v>
      </c>
      <c r="F50" s="22">
        <v>8228</v>
      </c>
      <c r="G50" s="22">
        <v>656465</v>
      </c>
      <c r="H50" s="22"/>
      <c r="I50" s="22"/>
      <c r="J50" s="22">
        <v>1001.9792338709676</v>
      </c>
      <c r="K50" s="22">
        <v>12.718010752688171</v>
      </c>
      <c r="L50" s="22">
        <v>1014.6972446236558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162060</v>
      </c>
      <c r="F51" s="22">
        <v>191986</v>
      </c>
      <c r="G51" s="22">
        <v>354046</v>
      </c>
      <c r="H51" s="22"/>
      <c r="I51" s="22"/>
      <c r="J51" s="22">
        <v>250</v>
      </c>
      <c r="K51" s="22">
        <v>297.21465053763438</v>
      </c>
      <c r="L51" s="22">
        <v>547.21465053763438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129648</v>
      </c>
      <c r="F52" s="22">
        <v>74052</v>
      </c>
      <c r="G52" s="22">
        <v>203700</v>
      </c>
      <c r="H52" s="22"/>
      <c r="I52" s="22"/>
      <c r="J52" s="22">
        <v>200</v>
      </c>
      <c r="K52" s="22">
        <v>114</v>
      </c>
      <c r="L52" s="22">
        <v>314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486179</v>
      </c>
      <c r="F53" s="22">
        <v>0</v>
      </c>
      <c r="G53" s="22">
        <v>486179</v>
      </c>
      <c r="H53" s="22"/>
      <c r="I53" s="22"/>
      <c r="J53" s="22">
        <v>751</v>
      </c>
      <c r="K53" s="22">
        <v>0</v>
      </c>
      <c r="L53" s="22">
        <v>751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81030</v>
      </c>
      <c r="F54" s="22">
        <v>0</v>
      </c>
      <c r="G54" s="22">
        <v>81030</v>
      </c>
      <c r="H54" s="22"/>
      <c r="I54" s="22"/>
      <c r="J54" s="22">
        <v>125</v>
      </c>
      <c r="K54" s="22">
        <v>0</v>
      </c>
      <c r="L54" s="22">
        <v>125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113442</v>
      </c>
      <c r="F55" s="22">
        <v>0</v>
      </c>
      <c r="G55" s="22">
        <v>113442</v>
      </c>
      <c r="H55" s="22"/>
      <c r="I55" s="22"/>
      <c r="J55" s="22">
        <v>175</v>
      </c>
      <c r="K55" s="22">
        <v>0</v>
      </c>
      <c r="L55" s="22">
        <v>175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154703</v>
      </c>
      <c r="F56" s="25">
        <v>304237</v>
      </c>
      <c r="G56" s="25">
        <v>458940</v>
      </c>
      <c r="H56" s="26" t="s">
        <v>203</v>
      </c>
      <c r="I56" s="26" t="s">
        <v>203</v>
      </c>
      <c r="J56" s="26">
        <v>239.12426075268814</v>
      </c>
      <c r="K56" s="26">
        <v>470.25880376344082</v>
      </c>
      <c r="L56" s="44">
        <v>709.38306451612902</v>
      </c>
    </row>
    <row r="57" spans="1:13" s="2" customFormat="1">
      <c r="A57" s="17"/>
      <c r="B57" s="17" t="s">
        <v>105</v>
      </c>
      <c r="C57" s="22"/>
      <c r="D57" s="22"/>
      <c r="E57" s="22">
        <v>154703</v>
      </c>
      <c r="F57" s="22">
        <v>304237</v>
      </c>
      <c r="G57" s="22">
        <v>458940</v>
      </c>
      <c r="H57" s="22"/>
      <c r="I57" s="22"/>
      <c r="J57" s="22">
        <v>239.12426075268814</v>
      </c>
      <c r="K57" s="22">
        <v>470.25880376344082</v>
      </c>
      <c r="L57" s="22">
        <v>709.38306451612902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763539</v>
      </c>
      <c r="F58" s="31">
        <v>325789</v>
      </c>
      <c r="G58" s="31">
        <v>1089328</v>
      </c>
      <c r="H58" s="32" t="s">
        <v>203</v>
      </c>
      <c r="I58" s="32" t="s">
        <v>203</v>
      </c>
      <c r="J58" s="32">
        <v>1180.2014112903225</v>
      </c>
      <c r="K58" s="32">
        <v>503.57170698924728</v>
      </c>
      <c r="L58" s="32">
        <v>1683.7731182795699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763539</v>
      </c>
      <c r="F59" s="22">
        <v>325789</v>
      </c>
      <c r="G59" s="22">
        <v>1089328</v>
      </c>
      <c r="H59" s="22"/>
      <c r="I59" s="22"/>
      <c r="J59" s="22">
        <v>1180.2014112903225</v>
      </c>
      <c r="K59" s="22">
        <v>503.57170698924728</v>
      </c>
      <c r="L59" s="22">
        <v>1683.7731182795699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585667</v>
      </c>
      <c r="F60" s="31">
        <v>491900</v>
      </c>
      <c r="G60" s="31">
        <v>1077567</v>
      </c>
      <c r="H60" s="32" t="s">
        <v>203</v>
      </c>
      <c r="I60" s="32" t="s">
        <v>203</v>
      </c>
      <c r="J60" s="32">
        <v>905.26485215053754</v>
      </c>
      <c r="K60" s="32">
        <v>760.32930107526875</v>
      </c>
      <c r="L60" s="32">
        <v>1665.5941532258062</v>
      </c>
    </row>
    <row r="61" spans="1:13" s="2" customFormat="1">
      <c r="A61" s="17"/>
      <c r="B61" s="17" t="s">
        <v>107</v>
      </c>
      <c r="C61" s="22"/>
      <c r="D61" s="22"/>
      <c r="E61" s="22">
        <v>585667</v>
      </c>
      <c r="F61" s="22">
        <v>491900</v>
      </c>
      <c r="G61" s="22">
        <v>1077567</v>
      </c>
      <c r="H61" s="22"/>
      <c r="I61" s="22"/>
      <c r="J61" s="22">
        <v>905.26485215053754</v>
      </c>
      <c r="K61" s="22">
        <v>760.32930107526875</v>
      </c>
      <c r="L61" s="22">
        <v>1665.5941532258062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2385909</v>
      </c>
      <c r="F62" s="31">
        <v>969257</v>
      </c>
      <c r="G62" s="31">
        <v>3355166</v>
      </c>
      <c r="H62" s="32" t="s">
        <v>203</v>
      </c>
      <c r="I62" s="32" t="s">
        <v>203</v>
      </c>
      <c r="J62" s="32">
        <v>3687.8969758064509</v>
      </c>
      <c r="K62" s="32">
        <v>1498.1795026881721</v>
      </c>
      <c r="L62" s="32">
        <v>5186.0764784946232</v>
      </c>
    </row>
    <row r="63" spans="1:13">
      <c r="A63" s="45"/>
      <c r="B63" s="45" t="s">
        <v>108</v>
      </c>
      <c r="C63" s="22"/>
      <c r="D63" s="22"/>
      <c r="E63" s="22">
        <v>460003</v>
      </c>
      <c r="F63" s="22">
        <v>186873</v>
      </c>
      <c r="G63" s="63">
        <v>646876</v>
      </c>
      <c r="H63" s="63"/>
      <c r="I63" s="63"/>
      <c r="J63" s="63">
        <v>711.02614247311817</v>
      </c>
      <c r="K63" s="63">
        <v>288.84939516129032</v>
      </c>
      <c r="L63" s="63">
        <v>999.87553763440849</v>
      </c>
      <c r="M63" s="2"/>
    </row>
    <row r="64" spans="1:13">
      <c r="A64" s="45"/>
      <c r="B64" s="45" t="s">
        <v>109</v>
      </c>
      <c r="C64" s="22"/>
      <c r="D64" s="22"/>
      <c r="E64" s="22">
        <v>1004468</v>
      </c>
      <c r="F64" s="22">
        <v>408057</v>
      </c>
      <c r="G64" s="63">
        <v>1412525</v>
      </c>
      <c r="H64" s="63"/>
      <c r="I64" s="63"/>
      <c r="J64" s="63">
        <v>1552.6051075268815</v>
      </c>
      <c r="K64" s="63">
        <v>630.73326612903224</v>
      </c>
      <c r="L64" s="63">
        <v>2183.3383736559135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921438</v>
      </c>
      <c r="F65" s="22">
        <v>374327</v>
      </c>
      <c r="G65" s="63">
        <v>1295765</v>
      </c>
      <c r="H65" s="63"/>
      <c r="I65" s="63"/>
      <c r="J65" s="63">
        <v>1424.2657258064514</v>
      </c>
      <c r="K65" s="63">
        <v>578.5968413978494</v>
      </c>
      <c r="L65" s="63">
        <v>2002.8625672043008</v>
      </c>
      <c r="M65" s="2"/>
    </row>
    <row r="66" spans="1:13">
      <c r="A66" s="37">
        <v>19</v>
      </c>
      <c r="B66" s="30" t="s">
        <v>27</v>
      </c>
      <c r="C66" s="31">
        <v>201905</v>
      </c>
      <c r="D66" s="31">
        <v>10374</v>
      </c>
      <c r="E66" s="31">
        <v>407236</v>
      </c>
      <c r="F66" s="31">
        <v>468911</v>
      </c>
      <c r="G66" s="31">
        <v>1088426</v>
      </c>
      <c r="H66" s="32">
        <v>312.08434139784941</v>
      </c>
      <c r="I66" s="32">
        <v>16.03508064516129</v>
      </c>
      <c r="J66" s="32">
        <v>629.46424731182788</v>
      </c>
      <c r="K66" s="32">
        <v>724.79522849462364</v>
      </c>
      <c r="L66" s="32">
        <v>1682.3788978494622</v>
      </c>
    </row>
    <row r="67" spans="1:13">
      <c r="A67" s="45"/>
      <c r="B67" s="45" t="s">
        <v>111</v>
      </c>
      <c r="C67" s="22">
        <v>201905</v>
      </c>
      <c r="D67" s="22">
        <v>10374</v>
      </c>
      <c r="E67" s="22">
        <v>407236</v>
      </c>
      <c r="F67" s="22">
        <v>468911</v>
      </c>
      <c r="G67" s="22">
        <v>1088426</v>
      </c>
      <c r="H67" s="22">
        <v>312.08434139784941</v>
      </c>
      <c r="I67" s="22">
        <v>16.03508064516129</v>
      </c>
      <c r="J67" s="22">
        <v>629.46424731182788</v>
      </c>
      <c r="K67" s="22">
        <v>724.79522849462364</v>
      </c>
      <c r="L67" s="22">
        <v>1682.3788978494622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4554856</v>
      </c>
      <c r="F68" s="31">
        <v>2123889</v>
      </c>
      <c r="G68" s="31">
        <v>6678745</v>
      </c>
      <c r="H68" s="32" t="s">
        <v>203</v>
      </c>
      <c r="I68" s="32" t="s">
        <v>203</v>
      </c>
      <c r="J68" s="32">
        <v>7040.4360215053757</v>
      </c>
      <c r="K68" s="32">
        <v>3282.8929435483869</v>
      </c>
      <c r="L68" s="32">
        <v>10323.328965053763</v>
      </c>
    </row>
    <row r="69" spans="1:13">
      <c r="A69" s="45"/>
      <c r="B69" s="45" t="s">
        <v>112</v>
      </c>
      <c r="C69" s="22"/>
      <c r="D69" s="22"/>
      <c r="E69" s="22">
        <v>4554856</v>
      </c>
      <c r="F69" s="22">
        <v>2123889</v>
      </c>
      <c r="G69" s="63">
        <v>6678745</v>
      </c>
      <c r="H69" s="63"/>
      <c r="I69" s="63"/>
      <c r="J69" s="63">
        <v>7040.4360215053757</v>
      </c>
      <c r="K69" s="63">
        <v>3282.8929435483869</v>
      </c>
      <c r="L69" s="63">
        <v>10323.328965053763</v>
      </c>
    </row>
    <row r="70" spans="1:13">
      <c r="A70" s="37">
        <v>21</v>
      </c>
      <c r="B70" s="30" t="s">
        <v>29</v>
      </c>
      <c r="C70" s="31">
        <v>0</v>
      </c>
      <c r="D70" s="31">
        <v>0</v>
      </c>
      <c r="E70" s="31">
        <v>220276</v>
      </c>
      <c r="F70" s="31">
        <v>131189</v>
      </c>
      <c r="G70" s="31">
        <v>351465</v>
      </c>
      <c r="H70" s="32" t="s">
        <v>203</v>
      </c>
      <c r="I70" s="32" t="s">
        <v>203</v>
      </c>
      <c r="J70" s="32">
        <v>340.48037634408598</v>
      </c>
      <c r="K70" s="32">
        <v>202.77869623655914</v>
      </c>
      <c r="L70" s="32">
        <v>543.25907258064512</v>
      </c>
    </row>
    <row r="71" spans="1:13">
      <c r="A71" s="45"/>
      <c r="B71" s="45" t="s">
        <v>114</v>
      </c>
      <c r="C71" s="22"/>
      <c r="D71" s="22"/>
      <c r="E71" s="22">
        <v>220276</v>
      </c>
      <c r="F71" s="22">
        <v>57723.16</v>
      </c>
      <c r="G71" s="63">
        <v>277999.16000000003</v>
      </c>
      <c r="H71" s="63"/>
      <c r="I71" s="63"/>
      <c r="J71" s="63">
        <v>340.48037634408598</v>
      </c>
      <c r="K71" s="63">
        <v>89.222626344086024</v>
      </c>
      <c r="L71" s="63">
        <v>429.70300268817198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73465.840000000011</v>
      </c>
      <c r="G72" s="63">
        <v>73465.840000000011</v>
      </c>
      <c r="H72" s="63"/>
      <c r="I72" s="63"/>
      <c r="J72" s="63"/>
      <c r="K72" s="63">
        <v>113.55606989247313</v>
      </c>
      <c r="L72" s="63">
        <v>113.55606989247313</v>
      </c>
    </row>
    <row r="73" spans="1:13">
      <c r="A73" s="36">
        <v>22</v>
      </c>
      <c r="B73" s="24" t="s">
        <v>30</v>
      </c>
      <c r="C73" s="25">
        <v>833521</v>
      </c>
      <c r="D73" s="25">
        <v>0</v>
      </c>
      <c r="E73" s="25">
        <v>2134130</v>
      </c>
      <c r="F73" s="25">
        <v>505444</v>
      </c>
      <c r="G73" s="25">
        <v>3473095</v>
      </c>
      <c r="H73" s="26">
        <v>1288.3725134408601</v>
      </c>
      <c r="I73" s="26" t="s">
        <v>203</v>
      </c>
      <c r="J73" s="26">
        <v>3298.7224462365589</v>
      </c>
      <c r="K73" s="26">
        <v>781.26424731182794</v>
      </c>
      <c r="L73" s="26">
        <v>5368.3592069892466</v>
      </c>
    </row>
    <row r="74" spans="1:13">
      <c r="A74" s="45"/>
      <c r="B74" s="45" t="s">
        <v>115</v>
      </c>
      <c r="C74" s="22">
        <v>833521</v>
      </c>
      <c r="D74" s="22">
        <v>0</v>
      </c>
      <c r="E74" s="22">
        <v>2134130</v>
      </c>
      <c r="F74" s="22">
        <v>505444</v>
      </c>
      <c r="G74" s="63">
        <v>3473095</v>
      </c>
      <c r="H74" s="63">
        <v>1288.3725134408601</v>
      </c>
      <c r="I74" s="63"/>
      <c r="J74" s="63">
        <v>3298.7224462365589</v>
      </c>
      <c r="K74" s="63">
        <v>781.26424731182794</v>
      </c>
      <c r="L74" s="63">
        <v>5368.3592069892466</v>
      </c>
    </row>
    <row r="75" spans="1:13">
      <c r="A75" s="37">
        <v>23</v>
      </c>
      <c r="B75" s="30" t="s">
        <v>31</v>
      </c>
      <c r="C75" s="31">
        <v>737431</v>
      </c>
      <c r="D75" s="31">
        <v>13500</v>
      </c>
      <c r="E75" s="31">
        <v>460829</v>
      </c>
      <c r="F75" s="31">
        <v>458465</v>
      </c>
      <c r="G75" s="31">
        <v>1670225</v>
      </c>
      <c r="H75" s="32">
        <v>1139.8463037634408</v>
      </c>
      <c r="I75" s="32">
        <v>20.866935483870964</v>
      </c>
      <c r="J75" s="32">
        <v>712.30288978494616</v>
      </c>
      <c r="K75" s="32">
        <v>708.64885752688167</v>
      </c>
      <c r="L75" s="32">
        <v>2581.6649865591398</v>
      </c>
    </row>
    <row r="76" spans="1:13">
      <c r="A76" s="45"/>
      <c r="B76" s="45" t="s">
        <v>116</v>
      </c>
      <c r="C76" s="22">
        <v>737431</v>
      </c>
      <c r="D76" s="22">
        <v>13500</v>
      </c>
      <c r="E76" s="22">
        <v>82949.22</v>
      </c>
      <c r="F76" s="22">
        <v>39427.99</v>
      </c>
      <c r="G76" s="63">
        <v>873308.21</v>
      </c>
      <c r="H76" s="63">
        <v>1139.8463037634408</v>
      </c>
      <c r="I76" s="63">
        <v>20.866935483870964</v>
      </c>
      <c r="J76" s="63">
        <v>128.21452016129032</v>
      </c>
      <c r="K76" s="63">
        <v>60.943801747311824</v>
      </c>
      <c r="L76" s="63">
        <v>1349.8715611559139</v>
      </c>
    </row>
    <row r="77" spans="1:13">
      <c r="A77" s="45"/>
      <c r="B77" s="45" t="s">
        <v>117</v>
      </c>
      <c r="C77" s="22"/>
      <c r="D77" s="22"/>
      <c r="E77" s="22">
        <v>377879.77999999997</v>
      </c>
      <c r="F77" s="22">
        <v>419037.01</v>
      </c>
      <c r="G77" s="63">
        <v>796916.79</v>
      </c>
      <c r="H77" s="63"/>
      <c r="I77" s="63"/>
      <c r="J77" s="63">
        <v>584.08836962365581</v>
      </c>
      <c r="K77" s="63">
        <v>647.70505577956988</v>
      </c>
      <c r="L77" s="63">
        <v>1231.7934254032257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241390</v>
      </c>
      <c r="F78" s="31">
        <v>329627</v>
      </c>
      <c r="G78" s="31">
        <v>571017</v>
      </c>
      <c r="H78" s="32" t="s">
        <v>203</v>
      </c>
      <c r="I78" s="32" t="s">
        <v>203</v>
      </c>
      <c r="J78" s="32">
        <v>373.11626344086017</v>
      </c>
      <c r="K78" s="32">
        <v>509.50409946236556</v>
      </c>
      <c r="L78" s="32">
        <v>882.62036290322567</v>
      </c>
    </row>
    <row r="79" spans="1:13">
      <c r="A79" s="45"/>
      <c r="B79" s="45" t="s">
        <v>118</v>
      </c>
      <c r="C79" s="22"/>
      <c r="D79" s="22"/>
      <c r="E79" s="22">
        <v>241390</v>
      </c>
      <c r="F79" s="22">
        <v>329627</v>
      </c>
      <c r="G79" s="22">
        <v>571017</v>
      </c>
      <c r="H79" s="63"/>
      <c r="I79" s="63"/>
      <c r="J79" s="63">
        <v>373.11626344086017</v>
      </c>
      <c r="K79" s="63">
        <v>509.50409946236556</v>
      </c>
      <c r="L79" s="63">
        <v>882.62036290322567</v>
      </c>
    </row>
    <row r="80" spans="1:13">
      <c r="A80" s="37">
        <v>25</v>
      </c>
      <c r="B80" s="30" t="s">
        <v>33</v>
      </c>
      <c r="C80" s="31">
        <v>314083</v>
      </c>
      <c r="D80" s="31">
        <v>0</v>
      </c>
      <c r="E80" s="31">
        <v>1954921</v>
      </c>
      <c r="F80" s="31">
        <v>874328</v>
      </c>
      <c r="G80" s="31">
        <v>3143332</v>
      </c>
      <c r="H80" s="32">
        <v>485.47775537634402</v>
      </c>
      <c r="I80" s="32" t="s">
        <v>203</v>
      </c>
      <c r="J80" s="32">
        <v>3021.7192876344084</v>
      </c>
      <c r="K80" s="32">
        <v>1351.4478494623656</v>
      </c>
      <c r="L80" s="32">
        <v>4858.6448924731176</v>
      </c>
    </row>
    <row r="81" spans="1:12">
      <c r="A81" s="45"/>
      <c r="B81" s="45" t="s">
        <v>119</v>
      </c>
      <c r="C81" s="22">
        <v>314083</v>
      </c>
      <c r="D81" s="22"/>
      <c r="E81" s="22">
        <v>357751</v>
      </c>
      <c r="F81" s="22">
        <v>447656</v>
      </c>
      <c r="G81" s="63">
        <v>1119490</v>
      </c>
      <c r="H81" s="63">
        <v>485.47775537634402</v>
      </c>
      <c r="I81" s="63"/>
      <c r="J81" s="63">
        <v>552.97533602150531</v>
      </c>
      <c r="K81" s="63">
        <v>691.94139784946242</v>
      </c>
      <c r="L81" s="63">
        <v>1730.3944892473116</v>
      </c>
    </row>
    <row r="82" spans="1:12">
      <c r="A82" s="45"/>
      <c r="B82" s="45" t="s">
        <v>120</v>
      </c>
      <c r="C82" s="22"/>
      <c r="D82" s="22"/>
      <c r="E82" s="22">
        <v>1141673</v>
      </c>
      <c r="F82" s="22">
        <v>426672</v>
      </c>
      <c r="G82" s="63">
        <v>1568345</v>
      </c>
      <c r="H82" s="63"/>
      <c r="I82" s="63"/>
      <c r="J82" s="63">
        <v>1764.6827284946237</v>
      </c>
      <c r="K82" s="63">
        <v>659.50645161290322</v>
      </c>
      <c r="L82" s="63">
        <v>2424.1891801075271</v>
      </c>
    </row>
    <row r="83" spans="1:12">
      <c r="A83" s="45"/>
      <c r="B83" s="45" t="s">
        <v>122</v>
      </c>
      <c r="C83" s="22"/>
      <c r="D83" s="22"/>
      <c r="E83" s="22">
        <v>23459</v>
      </c>
      <c r="F83" s="22"/>
      <c r="G83" s="63">
        <v>23459</v>
      </c>
      <c r="H83" s="63"/>
      <c r="I83" s="63"/>
      <c r="J83" s="63">
        <v>36.260551075268815</v>
      </c>
      <c r="K83" s="63"/>
      <c r="L83" s="63">
        <v>36.260551075268815</v>
      </c>
    </row>
    <row r="84" spans="1:12">
      <c r="A84" s="45"/>
      <c r="B84" s="45" t="s">
        <v>121</v>
      </c>
      <c r="C84" s="22"/>
      <c r="D84" s="22"/>
      <c r="E84" s="22">
        <v>422263</v>
      </c>
      <c r="F84" s="22"/>
      <c r="G84" s="63">
        <v>422263</v>
      </c>
      <c r="H84" s="63"/>
      <c r="I84" s="63"/>
      <c r="J84" s="63">
        <v>652.6914650537633</v>
      </c>
      <c r="K84" s="63"/>
      <c r="L84" s="63">
        <v>652.6914650537633</v>
      </c>
    </row>
    <row r="85" spans="1:12">
      <c r="A85" s="45"/>
      <c r="B85" s="45" t="s">
        <v>123</v>
      </c>
      <c r="C85" s="22"/>
      <c r="D85" s="22"/>
      <c r="E85" s="22">
        <v>9775</v>
      </c>
      <c r="F85" s="22"/>
      <c r="G85" s="63">
        <v>9775</v>
      </c>
      <c r="H85" s="63"/>
      <c r="I85" s="63"/>
      <c r="J85" s="63">
        <v>15.10920698924731</v>
      </c>
      <c r="K85" s="63"/>
      <c r="L85" s="63">
        <v>15.10920698924731</v>
      </c>
    </row>
    <row r="86" spans="1:12">
      <c r="A86" s="37">
        <v>26</v>
      </c>
      <c r="B86" s="30" t="s">
        <v>34</v>
      </c>
      <c r="C86" s="31">
        <v>0</v>
      </c>
      <c r="D86" s="31">
        <v>0</v>
      </c>
      <c r="E86" s="31">
        <v>1456223</v>
      </c>
      <c r="F86" s="31">
        <v>779243</v>
      </c>
      <c r="G86" s="31">
        <v>2235466</v>
      </c>
      <c r="H86" s="32" t="s">
        <v>203</v>
      </c>
      <c r="I86" s="32" t="s">
        <v>203</v>
      </c>
      <c r="J86" s="32">
        <v>2250.8823252688171</v>
      </c>
      <c r="K86" s="32">
        <v>1204.475067204301</v>
      </c>
      <c r="L86" s="32">
        <v>3455.3573924731181</v>
      </c>
    </row>
    <row r="87" spans="1:12">
      <c r="A87" s="45"/>
      <c r="B87" s="45" t="s">
        <v>124</v>
      </c>
      <c r="C87" s="22"/>
      <c r="D87" s="22"/>
      <c r="E87" s="22">
        <v>731316</v>
      </c>
      <c r="F87" s="22">
        <v>506664</v>
      </c>
      <c r="G87" s="63">
        <v>1237980</v>
      </c>
      <c r="H87" s="63"/>
      <c r="I87" s="63"/>
      <c r="J87" s="63">
        <v>1130.3943548387097</v>
      </c>
      <c r="K87" s="63">
        <v>783.15</v>
      </c>
      <c r="L87" s="63">
        <v>1913.5443548387098</v>
      </c>
    </row>
    <row r="88" spans="1:12">
      <c r="A88" s="45"/>
      <c r="B88" s="45" t="s">
        <v>127</v>
      </c>
      <c r="C88" s="22"/>
      <c r="D88" s="22"/>
      <c r="E88" s="22">
        <v>498756</v>
      </c>
      <c r="F88" s="22">
        <v>211954</v>
      </c>
      <c r="G88" s="63">
        <v>710710</v>
      </c>
      <c r="H88" s="63"/>
      <c r="I88" s="63"/>
      <c r="J88" s="63">
        <v>770.92661290322576</v>
      </c>
      <c r="K88" s="63">
        <v>327.61706989247307</v>
      </c>
      <c r="L88" s="63">
        <v>1098.5436827956987</v>
      </c>
    </row>
    <row r="89" spans="1:12">
      <c r="A89" s="45"/>
      <c r="B89" s="45" t="s">
        <v>125</v>
      </c>
      <c r="C89" s="22"/>
      <c r="D89" s="22"/>
      <c r="E89" s="22">
        <v>152612</v>
      </c>
      <c r="F89" s="22">
        <v>2182</v>
      </c>
      <c r="G89" s="63">
        <v>154794</v>
      </c>
      <c r="H89" s="63"/>
      <c r="I89" s="63"/>
      <c r="J89" s="63">
        <v>235.89220430107525</v>
      </c>
      <c r="K89" s="63">
        <v>3.3727150537634403</v>
      </c>
      <c r="L89" s="63">
        <v>239.2649193548387</v>
      </c>
    </row>
    <row r="90" spans="1:12">
      <c r="A90" s="45"/>
      <c r="B90" s="45" t="s">
        <v>126</v>
      </c>
      <c r="C90" s="22"/>
      <c r="D90" s="22"/>
      <c r="E90" s="22">
        <v>12669</v>
      </c>
      <c r="F90" s="22"/>
      <c r="G90" s="63">
        <v>12669</v>
      </c>
      <c r="H90" s="63"/>
      <c r="I90" s="63"/>
      <c r="J90" s="63">
        <v>19.582459677419351</v>
      </c>
      <c r="K90" s="63"/>
      <c r="L90" s="63">
        <v>19.582459677419351</v>
      </c>
    </row>
    <row r="91" spans="1:12">
      <c r="A91" s="45"/>
      <c r="B91" s="45" t="s">
        <v>128</v>
      </c>
      <c r="C91" s="22"/>
      <c r="D91" s="22"/>
      <c r="E91" s="22">
        <v>22426</v>
      </c>
      <c r="F91" s="22">
        <v>31715</v>
      </c>
      <c r="G91" s="63">
        <v>54141</v>
      </c>
      <c r="H91" s="63"/>
      <c r="I91" s="63"/>
      <c r="J91" s="63">
        <v>34.663844086021498</v>
      </c>
      <c r="K91" s="63">
        <v>49.021841397849457</v>
      </c>
      <c r="L91" s="63">
        <v>83.685685483870955</v>
      </c>
    </row>
    <row r="92" spans="1:12">
      <c r="A92" s="45"/>
      <c r="B92" s="45" t="s">
        <v>129</v>
      </c>
      <c r="C92" s="22"/>
      <c r="D92" s="22"/>
      <c r="E92" s="22">
        <v>38444</v>
      </c>
      <c r="F92" s="22">
        <v>26728</v>
      </c>
      <c r="G92" s="63">
        <v>65172</v>
      </c>
      <c r="H92" s="63"/>
      <c r="I92" s="63"/>
      <c r="J92" s="63">
        <v>59.422849462365583</v>
      </c>
      <c r="K92" s="63">
        <v>41.313440860215046</v>
      </c>
      <c r="L92" s="63">
        <v>100.73629032258063</v>
      </c>
    </row>
    <row r="93" spans="1:12">
      <c r="A93" s="37">
        <v>27</v>
      </c>
      <c r="B93" s="30" t="s">
        <v>35</v>
      </c>
      <c r="C93" s="31">
        <v>468248</v>
      </c>
      <c r="D93" s="31">
        <v>0</v>
      </c>
      <c r="E93" s="31">
        <v>421806</v>
      </c>
      <c r="F93" s="31">
        <v>453234</v>
      </c>
      <c r="G93" s="31">
        <v>1343288</v>
      </c>
      <c r="H93" s="32">
        <v>723.77043010752686</v>
      </c>
      <c r="I93" s="32" t="s">
        <v>203</v>
      </c>
      <c r="J93" s="32">
        <v>651.98508064516125</v>
      </c>
      <c r="K93" s="32">
        <v>700.56330645161279</v>
      </c>
      <c r="L93" s="32">
        <v>2076.318817204301</v>
      </c>
    </row>
    <row r="94" spans="1:12">
      <c r="A94" s="45"/>
      <c r="B94" s="45" t="s">
        <v>130</v>
      </c>
      <c r="C94" s="22">
        <v>468248</v>
      </c>
      <c r="D94" s="22">
        <v>0</v>
      </c>
      <c r="E94" s="22">
        <v>421806</v>
      </c>
      <c r="F94" s="22">
        <v>453234</v>
      </c>
      <c r="G94" s="63">
        <v>1343288</v>
      </c>
      <c r="H94" s="63">
        <v>723.77043010752686</v>
      </c>
      <c r="I94" s="63"/>
      <c r="J94" s="63">
        <v>651.98508064516125</v>
      </c>
      <c r="K94" s="63">
        <v>700.56330645161279</v>
      </c>
      <c r="L94" s="63">
        <v>2076.318817204301</v>
      </c>
    </row>
    <row r="95" spans="1:12">
      <c r="A95" s="37">
        <v>28</v>
      </c>
      <c r="B95" s="30" t="s">
        <v>36</v>
      </c>
      <c r="C95" s="31">
        <v>831024</v>
      </c>
      <c r="D95" s="31">
        <v>0</v>
      </c>
      <c r="E95" s="31">
        <v>1279843</v>
      </c>
      <c r="F95" s="31">
        <v>532702</v>
      </c>
      <c r="G95" s="31">
        <v>2643569</v>
      </c>
      <c r="H95" s="32">
        <v>1284.5129032258064</v>
      </c>
      <c r="I95" s="32" t="s">
        <v>203</v>
      </c>
      <c r="J95" s="32">
        <v>1978.2519489247309</v>
      </c>
      <c r="K95" s="32">
        <v>823.39690860215046</v>
      </c>
      <c r="L95" s="32">
        <v>4086.1617607526878</v>
      </c>
    </row>
    <row r="96" spans="1:12">
      <c r="A96" s="45"/>
      <c r="B96" s="45" t="s">
        <v>131</v>
      </c>
      <c r="C96" s="22">
        <v>831024</v>
      </c>
      <c r="D96" s="22"/>
      <c r="E96" s="22">
        <v>1199213</v>
      </c>
      <c r="F96" s="22">
        <v>532702</v>
      </c>
      <c r="G96" s="63">
        <v>2562939</v>
      </c>
      <c r="H96" s="63">
        <v>1284.5129032258064</v>
      </c>
      <c r="I96" s="63"/>
      <c r="J96" s="63">
        <v>1853.6222446236559</v>
      </c>
      <c r="K96" s="63">
        <v>823.39690860215046</v>
      </c>
      <c r="L96" s="63">
        <v>3961.5320564516132</v>
      </c>
    </row>
    <row r="97" spans="1:12">
      <c r="A97" s="45"/>
      <c r="B97" s="45" t="s">
        <v>97</v>
      </c>
      <c r="C97" s="22"/>
      <c r="D97" s="22"/>
      <c r="E97" s="22">
        <v>80630</v>
      </c>
      <c r="F97" s="22"/>
      <c r="G97" s="63">
        <v>80630</v>
      </c>
      <c r="H97" s="63"/>
      <c r="I97" s="63"/>
      <c r="J97" s="63">
        <v>124.62970430107526</v>
      </c>
      <c r="K97" s="63"/>
      <c r="L97" s="63">
        <v>124.62970430107526</v>
      </c>
    </row>
    <row r="98" spans="1:12">
      <c r="A98" s="37">
        <v>29</v>
      </c>
      <c r="B98" s="30" t="s">
        <v>37</v>
      </c>
      <c r="C98" s="31">
        <v>0</v>
      </c>
      <c r="D98" s="31">
        <v>0</v>
      </c>
      <c r="E98" s="31">
        <v>2870734</v>
      </c>
      <c r="F98" s="31">
        <v>1377704</v>
      </c>
      <c r="G98" s="31">
        <v>4248438</v>
      </c>
      <c r="H98" s="32" t="s">
        <v>203</v>
      </c>
      <c r="I98" s="32" t="s">
        <v>203</v>
      </c>
      <c r="J98" s="32">
        <v>4437.2904569892471</v>
      </c>
      <c r="K98" s="32">
        <v>2129.5155913978492</v>
      </c>
      <c r="L98" s="32">
        <v>6566.8060483870959</v>
      </c>
    </row>
    <row r="99" spans="1:12">
      <c r="A99" s="45"/>
      <c r="B99" s="45" t="s">
        <v>132</v>
      </c>
      <c r="C99" s="22">
        <v>0</v>
      </c>
      <c r="D99" s="22">
        <v>0</v>
      </c>
      <c r="E99" s="22">
        <v>2870734</v>
      </c>
      <c r="F99" s="22">
        <v>1377704</v>
      </c>
      <c r="G99" s="22">
        <v>4248438</v>
      </c>
      <c r="H99" s="63"/>
      <c r="I99" s="63"/>
      <c r="J99" s="63">
        <v>4437.2904569892471</v>
      </c>
      <c r="K99" s="63">
        <v>2129.5155913978492</v>
      </c>
      <c r="L99" s="63">
        <v>6566.8060483870959</v>
      </c>
    </row>
    <row r="100" spans="1:12">
      <c r="A100" s="37">
        <v>30</v>
      </c>
      <c r="B100" s="30" t="s">
        <v>38</v>
      </c>
      <c r="C100" s="31">
        <v>0</v>
      </c>
      <c r="D100" s="31">
        <v>0</v>
      </c>
      <c r="E100" s="31">
        <v>647388</v>
      </c>
      <c r="F100" s="46">
        <v>529704</v>
      </c>
      <c r="G100" s="31">
        <v>1177092</v>
      </c>
      <c r="H100" s="32" t="s">
        <v>203</v>
      </c>
      <c r="I100" s="32" t="s">
        <v>203</v>
      </c>
      <c r="J100" s="32">
        <v>1000.6669354838708</v>
      </c>
      <c r="K100" s="32">
        <v>818.76290322580644</v>
      </c>
      <c r="L100" s="32">
        <v>1819.4298387096774</v>
      </c>
    </row>
    <row r="101" spans="1:12">
      <c r="A101" s="45"/>
      <c r="B101" s="45" t="s">
        <v>133</v>
      </c>
      <c r="C101" s="22"/>
      <c r="D101" s="22"/>
      <c r="E101" s="22">
        <v>647388</v>
      </c>
      <c r="F101" s="22">
        <v>529704</v>
      </c>
      <c r="G101" s="63">
        <v>1177092</v>
      </c>
      <c r="H101" s="63"/>
      <c r="I101" s="63"/>
      <c r="J101" s="63">
        <v>1000.6669354838708</v>
      </c>
      <c r="K101" s="63">
        <v>818.76290322580644</v>
      </c>
      <c r="L101" s="63">
        <v>1819.4298387096774</v>
      </c>
    </row>
    <row r="102" spans="1:12">
      <c r="A102" s="36">
        <v>31</v>
      </c>
      <c r="B102" s="24" t="s">
        <v>39</v>
      </c>
      <c r="C102" s="25">
        <v>547287</v>
      </c>
      <c r="D102" s="25">
        <v>0</v>
      </c>
      <c r="E102" s="25">
        <v>3816815</v>
      </c>
      <c r="F102" s="25">
        <v>1471488</v>
      </c>
      <c r="G102" s="25">
        <v>5835590</v>
      </c>
      <c r="H102" s="26">
        <v>845.94092741935481</v>
      </c>
      <c r="I102" s="26" t="s">
        <v>203</v>
      </c>
      <c r="J102" s="26">
        <v>5899.6468413978491</v>
      </c>
      <c r="K102" s="26">
        <v>2274.4774193548383</v>
      </c>
      <c r="L102" s="26">
        <v>9020.0651881720423</v>
      </c>
    </row>
    <row r="103" spans="1:12">
      <c r="A103" s="45"/>
      <c r="B103" s="45" t="s">
        <v>134</v>
      </c>
      <c r="C103" s="22">
        <v>547287</v>
      </c>
      <c r="D103" s="22">
        <v>0</v>
      </c>
      <c r="E103" s="22">
        <v>3816815</v>
      </c>
      <c r="F103" s="22">
        <v>1471488</v>
      </c>
      <c r="G103" s="63">
        <v>5835590</v>
      </c>
      <c r="H103" s="63">
        <v>845.94092741935481</v>
      </c>
      <c r="I103" s="63"/>
      <c r="J103" s="63">
        <v>5899.6468413978491</v>
      </c>
      <c r="K103" s="63">
        <v>2274.4774193548383</v>
      </c>
      <c r="L103" s="63">
        <v>9020.0651881720423</v>
      </c>
    </row>
    <row r="104" spans="1:12">
      <c r="A104" s="37">
        <v>32</v>
      </c>
      <c r="B104" s="30" t="s">
        <v>40</v>
      </c>
      <c r="C104" s="31">
        <v>0</v>
      </c>
      <c r="D104" s="31">
        <v>0</v>
      </c>
      <c r="E104" s="31">
        <v>355407</v>
      </c>
      <c r="F104" s="47">
        <v>38209</v>
      </c>
      <c r="G104" s="31">
        <v>393616</v>
      </c>
      <c r="H104" s="32" t="s">
        <v>203</v>
      </c>
      <c r="I104" s="32" t="s">
        <v>203</v>
      </c>
      <c r="J104" s="32">
        <v>549.35221774193542</v>
      </c>
      <c r="K104" s="32">
        <v>59.059610215053759</v>
      </c>
      <c r="L104" s="32">
        <v>608.41182795698921</v>
      </c>
    </row>
    <row r="105" spans="1:12" ht="30">
      <c r="A105" s="45"/>
      <c r="B105" s="48" t="s">
        <v>135</v>
      </c>
      <c r="C105" s="22"/>
      <c r="D105" s="22"/>
      <c r="E105" s="22">
        <v>355407</v>
      </c>
      <c r="F105" s="22">
        <v>38209</v>
      </c>
      <c r="G105" s="63">
        <v>393616</v>
      </c>
      <c r="H105" s="63"/>
      <c r="I105" s="63"/>
      <c r="J105" s="63">
        <v>549.35221774193542</v>
      </c>
      <c r="K105" s="63">
        <v>59.059610215053759</v>
      </c>
      <c r="L105" s="63">
        <v>608.41182795698921</v>
      </c>
    </row>
    <row r="106" spans="1:12">
      <c r="A106" s="36">
        <v>33</v>
      </c>
      <c r="B106" s="24" t="s">
        <v>41</v>
      </c>
      <c r="C106" s="25">
        <v>163870</v>
      </c>
      <c r="D106" s="25">
        <v>0</v>
      </c>
      <c r="E106" s="25">
        <v>85494</v>
      </c>
      <c r="F106" s="25">
        <v>109962</v>
      </c>
      <c r="G106" s="25">
        <v>359326</v>
      </c>
      <c r="H106" s="26">
        <v>253.29368279569891</v>
      </c>
      <c r="I106" s="26" t="s">
        <v>203</v>
      </c>
      <c r="J106" s="26">
        <v>132.14798387096772</v>
      </c>
      <c r="K106" s="26">
        <v>169.96814516129032</v>
      </c>
      <c r="L106" s="26">
        <v>555.4098118279569</v>
      </c>
    </row>
    <row r="107" spans="1:12">
      <c r="A107" s="45"/>
      <c r="B107" s="45" t="s">
        <v>136</v>
      </c>
      <c r="C107" s="22">
        <v>163870</v>
      </c>
      <c r="D107" s="22">
        <v>0</v>
      </c>
      <c r="E107" s="22">
        <v>85494</v>
      </c>
      <c r="F107" s="22">
        <v>109962</v>
      </c>
      <c r="G107" s="63">
        <v>359326</v>
      </c>
      <c r="H107" s="63">
        <v>253.29368279569891</v>
      </c>
      <c r="I107" s="63"/>
      <c r="J107" s="63">
        <v>132.14798387096772</v>
      </c>
      <c r="K107" s="63">
        <v>169.96814516129032</v>
      </c>
      <c r="L107" s="63">
        <v>555.4098118279569</v>
      </c>
    </row>
    <row r="108" spans="1:12">
      <c r="A108" s="37">
        <v>34</v>
      </c>
      <c r="B108" s="30" t="s">
        <v>42</v>
      </c>
      <c r="C108" s="31">
        <v>0</v>
      </c>
      <c r="D108" s="31">
        <v>0</v>
      </c>
      <c r="E108" s="31">
        <v>239633</v>
      </c>
      <c r="F108" s="31">
        <v>35546</v>
      </c>
      <c r="G108" s="31">
        <v>275179</v>
      </c>
      <c r="H108" s="32" t="s">
        <v>203</v>
      </c>
      <c r="I108" s="32" t="s">
        <v>203</v>
      </c>
      <c r="J108" s="32">
        <v>370.40047043010748</v>
      </c>
      <c r="K108" s="32">
        <v>54.943413978494618</v>
      </c>
      <c r="L108" s="32">
        <v>425.34388440860209</v>
      </c>
    </row>
    <row r="109" spans="1:12" ht="30">
      <c r="A109" s="45"/>
      <c r="B109" s="48" t="s">
        <v>138</v>
      </c>
      <c r="C109" s="22"/>
      <c r="D109" s="22"/>
      <c r="E109" s="22">
        <v>57511.92</v>
      </c>
      <c r="F109" s="22">
        <v>2168.306</v>
      </c>
      <c r="G109" s="63">
        <v>59680.225999999995</v>
      </c>
      <c r="H109" s="63"/>
      <c r="I109" s="63"/>
      <c r="J109" s="63">
        <v>88.896112903225799</v>
      </c>
      <c r="K109" s="63">
        <v>3.3515482526881719</v>
      </c>
      <c r="L109" s="63">
        <v>92.247661155913974</v>
      </c>
    </row>
    <row r="110" spans="1:12" ht="30" customHeight="1">
      <c r="A110" s="45"/>
      <c r="B110" s="45" t="s">
        <v>137</v>
      </c>
      <c r="C110" s="22"/>
      <c r="D110" s="22"/>
      <c r="E110" s="22">
        <v>182121.08000000002</v>
      </c>
      <c r="F110" s="22">
        <v>33377.694000000003</v>
      </c>
      <c r="G110" s="63">
        <v>215498.77400000003</v>
      </c>
      <c r="H110" s="63"/>
      <c r="I110" s="63"/>
      <c r="J110" s="63">
        <v>281.50435752688173</v>
      </c>
      <c r="K110" s="63">
        <v>51.59186572580645</v>
      </c>
      <c r="L110" s="63">
        <v>333.09622325268816</v>
      </c>
    </row>
    <row r="111" spans="1:12">
      <c r="A111" s="37">
        <v>35</v>
      </c>
      <c r="B111" s="30" t="s">
        <v>43</v>
      </c>
      <c r="C111" s="31">
        <v>0</v>
      </c>
      <c r="D111" s="31">
        <v>198702</v>
      </c>
      <c r="E111" s="31">
        <v>712610</v>
      </c>
      <c r="F111" s="31">
        <v>821362</v>
      </c>
      <c r="G111" s="31">
        <v>1732674</v>
      </c>
      <c r="H111" s="32" t="s">
        <v>203</v>
      </c>
      <c r="I111" s="32">
        <v>307.13346774193548</v>
      </c>
      <c r="J111" s="32">
        <v>1101.4805107526881</v>
      </c>
      <c r="K111" s="32">
        <v>1269.5783602150536</v>
      </c>
      <c r="L111" s="32">
        <v>2678.1923387096772</v>
      </c>
    </row>
    <row r="112" spans="1:12">
      <c r="A112" s="45"/>
      <c r="B112" s="45" t="s">
        <v>139</v>
      </c>
      <c r="C112" s="22"/>
      <c r="D112" s="22">
        <v>198702</v>
      </c>
      <c r="E112" s="22">
        <v>712610</v>
      </c>
      <c r="F112" s="22">
        <v>821362</v>
      </c>
      <c r="G112" s="63">
        <v>1732674</v>
      </c>
      <c r="H112" s="63"/>
      <c r="I112" s="63">
        <v>307.13346774193548</v>
      </c>
      <c r="J112" s="63">
        <v>1101.4805107526881</v>
      </c>
      <c r="K112" s="63">
        <v>1269.5783602150536</v>
      </c>
      <c r="L112" s="63">
        <v>2678.1923387096772</v>
      </c>
    </row>
    <row r="113" spans="1:12">
      <c r="A113" s="37">
        <v>36</v>
      </c>
      <c r="B113" s="30" t="s">
        <v>44</v>
      </c>
      <c r="C113" s="31">
        <v>0</v>
      </c>
      <c r="D113" s="31">
        <v>0</v>
      </c>
      <c r="E113" s="31">
        <v>392051</v>
      </c>
      <c r="F113" s="31">
        <v>345383</v>
      </c>
      <c r="G113" s="31">
        <v>737434</v>
      </c>
      <c r="H113" s="32" t="s">
        <v>203</v>
      </c>
      <c r="I113" s="32" t="s">
        <v>203</v>
      </c>
      <c r="J113" s="32">
        <v>605.99280913978498</v>
      </c>
      <c r="K113" s="32">
        <v>533.85813172043004</v>
      </c>
      <c r="L113" s="32">
        <v>1139.8509408602149</v>
      </c>
    </row>
    <row r="114" spans="1:12">
      <c r="A114" s="45"/>
      <c r="B114" s="45" t="s">
        <v>140</v>
      </c>
      <c r="C114" s="22"/>
      <c r="D114" s="22"/>
      <c r="E114" s="22">
        <v>392051</v>
      </c>
      <c r="F114" s="22">
        <v>345383</v>
      </c>
      <c r="G114" s="63">
        <v>737434</v>
      </c>
      <c r="H114" s="63"/>
      <c r="I114" s="63"/>
      <c r="J114" s="63">
        <v>605.99280913978498</v>
      </c>
      <c r="K114" s="63">
        <v>533.85813172043004</v>
      </c>
      <c r="L114" s="63">
        <v>1139.8509408602149</v>
      </c>
    </row>
    <row r="115" spans="1:12">
      <c r="A115" s="37">
        <v>37</v>
      </c>
      <c r="B115" s="30" t="s">
        <v>45</v>
      </c>
      <c r="C115" s="31">
        <v>210236</v>
      </c>
      <c r="D115" s="31">
        <v>0</v>
      </c>
      <c r="E115" s="31">
        <v>965358</v>
      </c>
      <c r="F115" s="31">
        <v>298501</v>
      </c>
      <c r="G115" s="31">
        <v>1474095</v>
      </c>
      <c r="H115" s="32">
        <v>324.96155913978492</v>
      </c>
      <c r="I115" s="32" t="s">
        <v>203</v>
      </c>
      <c r="J115" s="32">
        <v>1492.1528225806451</v>
      </c>
      <c r="K115" s="32">
        <v>461.39267473118275</v>
      </c>
      <c r="L115" s="32">
        <v>2278.5070564516127</v>
      </c>
    </row>
    <row r="116" spans="1:12">
      <c r="A116" s="45"/>
      <c r="B116" s="45" t="s">
        <v>146</v>
      </c>
      <c r="C116" s="22">
        <v>210236</v>
      </c>
      <c r="D116" s="22"/>
      <c r="E116" s="22">
        <v>269477</v>
      </c>
      <c r="F116" s="22">
        <v>143267</v>
      </c>
      <c r="G116" s="63">
        <v>622980</v>
      </c>
      <c r="H116" s="63">
        <v>324.96155913978492</v>
      </c>
      <c r="I116" s="63"/>
      <c r="J116" s="63">
        <v>416.53030913978489</v>
      </c>
      <c r="K116" s="63">
        <v>221.44764784946236</v>
      </c>
      <c r="L116" s="63">
        <v>962.9395161290322</v>
      </c>
    </row>
    <row r="117" spans="1:12">
      <c r="A117" s="45"/>
      <c r="B117" s="45" t="s">
        <v>141</v>
      </c>
      <c r="C117" s="22"/>
      <c r="D117" s="22"/>
      <c r="E117" s="22">
        <v>94388</v>
      </c>
      <c r="F117" s="22"/>
      <c r="G117" s="63">
        <v>94388</v>
      </c>
      <c r="H117" s="63"/>
      <c r="I117" s="63"/>
      <c r="J117" s="63">
        <v>145.89543010752686</v>
      </c>
      <c r="K117" s="63"/>
      <c r="L117" s="63">
        <v>145.89543010752686</v>
      </c>
    </row>
    <row r="118" spans="1:12">
      <c r="A118" s="45"/>
      <c r="B118" s="45" t="s">
        <v>142</v>
      </c>
      <c r="C118" s="22"/>
      <c r="D118" s="22"/>
      <c r="E118" s="22">
        <v>14240</v>
      </c>
      <c r="F118" s="22"/>
      <c r="G118" s="63">
        <v>14240</v>
      </c>
      <c r="H118" s="63"/>
      <c r="I118" s="63"/>
      <c r="J118" s="63">
        <v>22.010752688172044</v>
      </c>
      <c r="K118" s="63"/>
      <c r="L118" s="63">
        <v>22.010752688172044</v>
      </c>
    </row>
    <row r="119" spans="1:12">
      <c r="A119" s="45"/>
      <c r="B119" s="45" t="s">
        <v>143</v>
      </c>
      <c r="C119" s="22"/>
      <c r="D119" s="22"/>
      <c r="E119" s="22">
        <v>35664</v>
      </c>
      <c r="F119" s="22">
        <v>17437</v>
      </c>
      <c r="G119" s="63">
        <v>53101</v>
      </c>
      <c r="H119" s="63"/>
      <c r="I119" s="63"/>
      <c r="J119" s="63">
        <v>55.125806451612902</v>
      </c>
      <c r="K119" s="63">
        <v>26.952352150537632</v>
      </c>
      <c r="L119" s="63">
        <v>82.078158602150538</v>
      </c>
    </row>
    <row r="120" spans="1:12">
      <c r="A120" s="45"/>
      <c r="B120" s="45" t="s">
        <v>144</v>
      </c>
      <c r="C120" s="22"/>
      <c r="D120" s="22"/>
      <c r="E120" s="22">
        <v>26484</v>
      </c>
      <c r="F120" s="22">
        <v>24667</v>
      </c>
      <c r="G120" s="63">
        <v>51151</v>
      </c>
      <c r="H120" s="63"/>
      <c r="I120" s="63"/>
      <c r="J120" s="63">
        <v>40.936290322580639</v>
      </c>
      <c r="K120" s="63">
        <v>38.127755376344084</v>
      </c>
      <c r="L120" s="63">
        <v>79.06404569892473</v>
      </c>
    </row>
    <row r="121" spans="1:12">
      <c r="A121" s="45"/>
      <c r="B121" s="45" t="s">
        <v>145</v>
      </c>
      <c r="C121" s="22"/>
      <c r="D121" s="22"/>
      <c r="E121" s="22">
        <v>58202</v>
      </c>
      <c r="F121" s="22">
        <v>68892</v>
      </c>
      <c r="G121" s="63">
        <v>127094</v>
      </c>
      <c r="H121" s="63"/>
      <c r="I121" s="63"/>
      <c r="J121" s="63">
        <v>89.962768817204307</v>
      </c>
      <c r="K121" s="63">
        <v>106.48629032258063</v>
      </c>
      <c r="L121" s="63">
        <v>196.44905913978494</v>
      </c>
    </row>
    <row r="122" spans="1:12">
      <c r="A122" s="45"/>
      <c r="B122" s="45" t="s">
        <v>147</v>
      </c>
      <c r="C122" s="22"/>
      <c r="D122" s="22"/>
      <c r="E122" s="22">
        <v>466903</v>
      </c>
      <c r="F122" s="22">
        <v>44238</v>
      </c>
      <c r="G122" s="63">
        <v>511141</v>
      </c>
      <c r="H122" s="63"/>
      <c r="I122" s="63"/>
      <c r="J122" s="63">
        <v>721.6914650537633</v>
      </c>
      <c r="K122" s="63">
        <v>68.378629032258061</v>
      </c>
      <c r="L122" s="63">
        <v>790.0700940860213</v>
      </c>
    </row>
    <row r="123" spans="1:12">
      <c r="A123" s="37">
        <v>38</v>
      </c>
      <c r="B123" s="49" t="s">
        <v>46</v>
      </c>
      <c r="C123" s="50">
        <v>0</v>
      </c>
      <c r="D123" s="50">
        <v>0</v>
      </c>
      <c r="E123" s="50">
        <v>442884</v>
      </c>
      <c r="F123" s="50">
        <v>109803</v>
      </c>
      <c r="G123" s="31">
        <v>552687</v>
      </c>
      <c r="H123" s="51" t="s">
        <v>203</v>
      </c>
      <c r="I123" s="51" t="s">
        <v>203</v>
      </c>
      <c r="J123" s="32">
        <v>684.5653225806451</v>
      </c>
      <c r="K123" s="32">
        <v>169.72237903225806</v>
      </c>
      <c r="L123" s="32">
        <v>854.28770161290322</v>
      </c>
    </row>
    <row r="124" spans="1:12" ht="30">
      <c r="A124" s="45"/>
      <c r="B124" s="48" t="s">
        <v>148</v>
      </c>
      <c r="C124" s="22"/>
      <c r="D124" s="22"/>
      <c r="E124" s="22">
        <v>442884</v>
      </c>
      <c r="F124" s="22">
        <v>109803</v>
      </c>
      <c r="G124" s="63">
        <v>552687</v>
      </c>
      <c r="H124" s="63"/>
      <c r="I124" s="63"/>
      <c r="J124" s="63">
        <v>684.5653225806451</v>
      </c>
      <c r="K124" s="63">
        <v>169.72237903225806</v>
      </c>
      <c r="L124" s="63">
        <v>854.28770161290322</v>
      </c>
    </row>
    <row r="125" spans="1:12">
      <c r="A125" s="37">
        <v>39</v>
      </c>
      <c r="B125" s="30" t="s">
        <v>47</v>
      </c>
      <c r="C125" s="31">
        <v>119236</v>
      </c>
      <c r="D125" s="31">
        <v>0</v>
      </c>
      <c r="E125" s="31">
        <v>2742068</v>
      </c>
      <c r="F125" s="31">
        <v>1947103</v>
      </c>
      <c r="G125" s="31">
        <v>4808407</v>
      </c>
      <c r="H125" s="32">
        <v>184.30295698924729</v>
      </c>
      <c r="I125" s="32" t="s">
        <v>203</v>
      </c>
      <c r="J125" s="32">
        <v>4238.4115591397849</v>
      </c>
      <c r="K125" s="32">
        <v>3009.6350134408599</v>
      </c>
      <c r="L125" s="32">
        <v>7432.3495295698922</v>
      </c>
    </row>
    <row r="126" spans="1:12">
      <c r="A126" s="45"/>
      <c r="B126" s="45" t="s">
        <v>149</v>
      </c>
      <c r="C126" s="22">
        <v>119236</v>
      </c>
      <c r="D126" s="22">
        <v>0</v>
      </c>
      <c r="E126" s="22">
        <v>2742068</v>
      </c>
      <c r="F126" s="22">
        <v>1947103</v>
      </c>
      <c r="G126" s="63">
        <v>4808407</v>
      </c>
      <c r="H126" s="63">
        <v>184.30295698924729</v>
      </c>
      <c r="I126" s="63"/>
      <c r="J126" s="63">
        <v>4238.4115591397849</v>
      </c>
      <c r="K126" s="63">
        <v>3009.6350134408599</v>
      </c>
      <c r="L126" s="63">
        <v>7432.3495295698922</v>
      </c>
    </row>
    <row r="127" spans="1:12">
      <c r="A127" s="37">
        <v>40</v>
      </c>
      <c r="B127" s="30" t="s">
        <v>48</v>
      </c>
      <c r="C127" s="31">
        <v>984231</v>
      </c>
      <c r="D127" s="31">
        <v>0</v>
      </c>
      <c r="E127" s="31">
        <v>6582473</v>
      </c>
      <c r="F127" s="31">
        <v>2037761</v>
      </c>
      <c r="G127" s="31">
        <v>9604465</v>
      </c>
      <c r="H127" s="32">
        <v>1521.3247983870967</v>
      </c>
      <c r="I127" s="32" t="s">
        <v>203</v>
      </c>
      <c r="J127" s="32">
        <v>10174.521438172042</v>
      </c>
      <c r="K127" s="32">
        <v>3149.7649865591397</v>
      </c>
      <c r="L127" s="32">
        <v>14845.611223118278</v>
      </c>
    </row>
    <row r="128" spans="1:12">
      <c r="A128" s="45"/>
      <c r="B128" s="45" t="s">
        <v>150</v>
      </c>
      <c r="C128" s="22">
        <v>984231</v>
      </c>
      <c r="D128" s="22"/>
      <c r="E128" s="22">
        <v>2698813.9299999997</v>
      </c>
      <c r="F128" s="22">
        <v>672461.13</v>
      </c>
      <c r="G128" s="63">
        <v>4355506.0599999996</v>
      </c>
      <c r="H128" s="63">
        <v>1521.3247983870967</v>
      </c>
      <c r="I128" s="63"/>
      <c r="J128" s="63">
        <v>4171.5537896505366</v>
      </c>
      <c r="K128" s="63">
        <v>1039.422445564516</v>
      </c>
      <c r="L128" s="63">
        <v>6732.3010336021498</v>
      </c>
    </row>
    <row r="129" spans="1:12">
      <c r="A129" s="45"/>
      <c r="B129" s="45" t="s">
        <v>151</v>
      </c>
      <c r="C129" s="22"/>
      <c r="D129" s="22"/>
      <c r="E129" s="22">
        <v>3883659.07</v>
      </c>
      <c r="F129" s="22">
        <v>1365299.87</v>
      </c>
      <c r="G129" s="63">
        <v>5248958.9399999995</v>
      </c>
      <c r="H129" s="63"/>
      <c r="I129" s="63"/>
      <c r="J129" s="63">
        <v>6002.967648521505</v>
      </c>
      <c r="K129" s="63">
        <v>2110.3425409946235</v>
      </c>
      <c r="L129" s="63">
        <v>8113.310189516129</v>
      </c>
    </row>
    <row r="130" spans="1:12">
      <c r="A130" s="37">
        <v>41</v>
      </c>
      <c r="B130" s="30" t="s">
        <v>49</v>
      </c>
      <c r="C130" s="31">
        <v>0</v>
      </c>
      <c r="D130" s="31">
        <v>0</v>
      </c>
      <c r="E130" s="31">
        <v>527590</v>
      </c>
      <c r="F130" s="31">
        <v>380539</v>
      </c>
      <c r="G130" s="31">
        <v>908129</v>
      </c>
      <c r="H130" s="32" t="s">
        <v>203</v>
      </c>
      <c r="I130" s="32" t="s">
        <v>203</v>
      </c>
      <c r="J130" s="32">
        <v>815.49529569892468</v>
      </c>
      <c r="K130" s="32">
        <v>588.19872311827953</v>
      </c>
      <c r="L130" s="32">
        <v>1403.6940188172043</v>
      </c>
    </row>
    <row r="131" spans="1:12">
      <c r="A131" s="45"/>
      <c r="B131" s="45" t="s">
        <v>152</v>
      </c>
      <c r="C131" s="22"/>
      <c r="D131" s="22"/>
      <c r="E131" s="22">
        <v>527590</v>
      </c>
      <c r="F131" s="22">
        <v>380539</v>
      </c>
      <c r="G131" s="63">
        <v>908129</v>
      </c>
      <c r="H131" s="63"/>
      <c r="I131" s="63"/>
      <c r="J131" s="63">
        <v>815.49529569892468</v>
      </c>
      <c r="K131" s="63">
        <v>588.19872311827953</v>
      </c>
      <c r="L131" s="63">
        <v>1403.6940188172043</v>
      </c>
    </row>
    <row r="132" spans="1:12">
      <c r="A132" s="37">
        <v>42</v>
      </c>
      <c r="B132" s="30" t="s">
        <v>50</v>
      </c>
      <c r="C132" s="52">
        <v>502001</v>
      </c>
      <c r="D132" s="31">
        <v>0</v>
      </c>
      <c r="E132" s="52">
        <v>2577869</v>
      </c>
      <c r="F132" s="52">
        <v>1450369</v>
      </c>
      <c r="G132" s="31">
        <v>4530239</v>
      </c>
      <c r="H132" s="32">
        <v>775.9424059139784</v>
      </c>
      <c r="I132" s="32" t="s">
        <v>203</v>
      </c>
      <c r="J132" s="32">
        <v>3984.6093413978492</v>
      </c>
      <c r="K132" s="32">
        <v>2241.8338037634408</v>
      </c>
      <c r="L132" s="32">
        <v>7002.3855510752692</v>
      </c>
    </row>
    <row r="133" spans="1:12">
      <c r="A133" s="45"/>
      <c r="B133" s="45" t="s">
        <v>153</v>
      </c>
      <c r="C133" s="22">
        <v>502001</v>
      </c>
      <c r="D133" s="22"/>
      <c r="E133" s="22">
        <v>750372</v>
      </c>
      <c r="F133" s="22">
        <v>220161</v>
      </c>
      <c r="G133" s="63">
        <v>1472534</v>
      </c>
      <c r="H133" s="63">
        <v>775.9424059139784</v>
      </c>
      <c r="I133" s="63"/>
      <c r="J133" s="63">
        <v>1159.8491935483871</v>
      </c>
      <c r="K133" s="63">
        <v>340.30262096774192</v>
      </c>
      <c r="L133" s="63">
        <v>2276.0942204301073</v>
      </c>
    </row>
    <row r="134" spans="1:12">
      <c r="A134" s="45"/>
      <c r="B134" s="45" t="s">
        <v>154</v>
      </c>
      <c r="C134" s="22"/>
      <c r="D134" s="22"/>
      <c r="E134" s="22">
        <v>863792</v>
      </c>
      <c r="F134" s="22">
        <v>619359</v>
      </c>
      <c r="G134" s="63">
        <v>1483151</v>
      </c>
      <c r="H134" s="63"/>
      <c r="I134" s="63"/>
      <c r="J134" s="63">
        <v>1335.1623655913977</v>
      </c>
      <c r="K134" s="63">
        <v>957.34254032258059</v>
      </c>
      <c r="L134" s="63">
        <v>2292.5049059139783</v>
      </c>
    </row>
    <row r="135" spans="1:12">
      <c r="A135" s="45"/>
      <c r="B135" s="45" t="s">
        <v>155</v>
      </c>
      <c r="C135" s="22"/>
      <c r="D135" s="22"/>
      <c r="E135" s="22">
        <v>434503</v>
      </c>
      <c r="F135" s="22"/>
      <c r="G135" s="63">
        <v>434503</v>
      </c>
      <c r="H135" s="63"/>
      <c r="I135" s="63"/>
      <c r="J135" s="63">
        <v>671.61081989247305</v>
      </c>
      <c r="K135" s="63"/>
      <c r="L135" s="63">
        <v>671.61081989247305</v>
      </c>
    </row>
    <row r="136" spans="1:12">
      <c r="A136" s="45"/>
      <c r="B136" s="45" t="s">
        <v>199</v>
      </c>
      <c r="C136" s="22"/>
      <c r="D136" s="22"/>
      <c r="E136" s="22">
        <v>289695</v>
      </c>
      <c r="F136" s="22">
        <v>521691</v>
      </c>
      <c r="G136" s="63">
        <v>811386</v>
      </c>
      <c r="H136" s="63"/>
      <c r="I136" s="63"/>
      <c r="J136" s="63">
        <v>447.78124999999994</v>
      </c>
      <c r="K136" s="63">
        <v>806.37721774193551</v>
      </c>
      <c r="L136" s="63">
        <v>1254.1584677419355</v>
      </c>
    </row>
    <row r="137" spans="1:12">
      <c r="A137" s="45"/>
      <c r="B137" s="45" t="s">
        <v>200</v>
      </c>
      <c r="C137" s="22"/>
      <c r="D137" s="22"/>
      <c r="E137" s="22">
        <v>41670</v>
      </c>
      <c r="F137" s="22">
        <v>89158</v>
      </c>
      <c r="G137" s="63">
        <v>130828</v>
      </c>
      <c r="H137" s="63"/>
      <c r="I137" s="63"/>
      <c r="J137" s="63">
        <v>64.409274193548384</v>
      </c>
      <c r="K137" s="63">
        <v>137.8114247311828</v>
      </c>
      <c r="L137" s="63">
        <v>202.22069892473118</v>
      </c>
    </row>
    <row r="138" spans="1:12">
      <c r="A138" s="45"/>
      <c r="B138" s="45" t="s">
        <v>201</v>
      </c>
      <c r="C138" s="22"/>
      <c r="D138" s="22"/>
      <c r="E138" s="22">
        <v>197837</v>
      </c>
      <c r="F138" s="22"/>
      <c r="G138" s="63">
        <v>197837</v>
      </c>
      <c r="H138" s="63"/>
      <c r="I138" s="63"/>
      <c r="J138" s="63">
        <v>305.796438172043</v>
      </c>
      <c r="K138" s="63"/>
      <c r="L138" s="63">
        <v>305.796438172043</v>
      </c>
    </row>
    <row r="139" spans="1:12">
      <c r="A139" s="37">
        <v>43</v>
      </c>
      <c r="B139" s="30" t="s">
        <v>51</v>
      </c>
      <c r="C139" s="31">
        <v>1367786</v>
      </c>
      <c r="D139" s="31">
        <v>137253</v>
      </c>
      <c r="E139" s="52">
        <v>3481657</v>
      </c>
      <c r="F139" s="31">
        <v>959272</v>
      </c>
      <c r="G139" s="31">
        <v>5945968</v>
      </c>
      <c r="H139" s="32">
        <v>2114.1853494623656</v>
      </c>
      <c r="I139" s="32">
        <v>212.15181451612901</v>
      </c>
      <c r="J139" s="32">
        <v>5381.5934811827956</v>
      </c>
      <c r="K139" s="32">
        <v>1482.745698924731</v>
      </c>
      <c r="L139" s="32">
        <v>9190.6763440860213</v>
      </c>
    </row>
    <row r="140" spans="1:12">
      <c r="A140" s="45"/>
      <c r="B140" s="45" t="s">
        <v>156</v>
      </c>
      <c r="C140" s="22">
        <v>1367786</v>
      </c>
      <c r="D140" s="22">
        <v>137253</v>
      </c>
      <c r="E140" s="22">
        <v>1906593</v>
      </c>
      <c r="F140" s="22">
        <v>736330</v>
      </c>
      <c r="G140" s="63">
        <v>4147962</v>
      </c>
      <c r="H140" s="63">
        <v>2114.1853494623656</v>
      </c>
      <c r="I140" s="63">
        <v>212.15181451612901</v>
      </c>
      <c r="J140" s="63">
        <v>2947.0187499999997</v>
      </c>
      <c r="K140" s="63">
        <v>1138.1444892473119</v>
      </c>
      <c r="L140" s="63">
        <v>6411.5004032258057</v>
      </c>
    </row>
    <row r="141" spans="1:12">
      <c r="A141" s="45"/>
      <c r="B141" s="45" t="s">
        <v>157</v>
      </c>
      <c r="C141" s="22"/>
      <c r="D141" s="22"/>
      <c r="E141" s="22">
        <v>1502974</v>
      </c>
      <c r="F141" s="22">
        <v>183308</v>
      </c>
      <c r="G141" s="63">
        <v>1686282</v>
      </c>
      <c r="H141" s="63"/>
      <c r="I141" s="63"/>
      <c r="J141" s="63">
        <v>2323.1452956989247</v>
      </c>
      <c r="K141" s="63">
        <v>283.33897849462363</v>
      </c>
      <c r="L141" s="63">
        <v>2606.4842741935481</v>
      </c>
    </row>
    <row r="142" spans="1:12">
      <c r="A142" s="45"/>
      <c r="B142" s="45" t="s">
        <v>197</v>
      </c>
      <c r="C142" s="22"/>
      <c r="D142" s="22"/>
      <c r="E142" s="22">
        <v>72090</v>
      </c>
      <c r="F142" s="22">
        <v>39634</v>
      </c>
      <c r="G142" s="63">
        <v>111724</v>
      </c>
      <c r="H142" s="63"/>
      <c r="I142" s="63"/>
      <c r="J142" s="63">
        <v>111.42943548387096</v>
      </c>
      <c r="K142" s="63">
        <v>61.262231182795695</v>
      </c>
      <c r="L142" s="63">
        <v>172.69166666666666</v>
      </c>
    </row>
    <row r="143" spans="1:12">
      <c r="A143" s="37">
        <v>44</v>
      </c>
      <c r="B143" s="30" t="s">
        <v>52</v>
      </c>
      <c r="C143" s="31">
        <v>0</v>
      </c>
      <c r="D143" s="31">
        <v>13601</v>
      </c>
      <c r="E143" s="53">
        <v>3189511</v>
      </c>
      <c r="F143" s="51">
        <v>2773486</v>
      </c>
      <c r="G143" s="31">
        <v>5976598</v>
      </c>
      <c r="H143" s="32" t="s">
        <v>203</v>
      </c>
      <c r="I143" s="32">
        <v>21.023051075268818</v>
      </c>
      <c r="J143" s="32">
        <v>4930.02372311828</v>
      </c>
      <c r="K143" s="32">
        <v>4286.9743279569884</v>
      </c>
      <c r="L143" s="32">
        <v>9238.0211021505384</v>
      </c>
    </row>
    <row r="144" spans="1:12">
      <c r="A144" s="45"/>
      <c r="B144" s="45" t="s">
        <v>158</v>
      </c>
      <c r="C144" s="22">
        <v>0</v>
      </c>
      <c r="D144" s="22">
        <v>13601</v>
      </c>
      <c r="E144" s="22">
        <v>3189511</v>
      </c>
      <c r="F144" s="22">
        <v>2773486</v>
      </c>
      <c r="G144" s="22">
        <v>5976598</v>
      </c>
      <c r="H144" s="63"/>
      <c r="I144" s="63">
        <v>21.023051075268818</v>
      </c>
      <c r="J144" s="63">
        <v>4930.02372311828</v>
      </c>
      <c r="K144" s="63">
        <v>4286.9743279569884</v>
      </c>
      <c r="L144" s="63">
        <v>9238.0211021505384</v>
      </c>
    </row>
    <row r="145" spans="1:12">
      <c r="A145" s="37">
        <v>45</v>
      </c>
      <c r="B145" s="30" t="s">
        <v>53</v>
      </c>
      <c r="C145" s="31">
        <v>0</v>
      </c>
      <c r="D145" s="31">
        <v>0</v>
      </c>
      <c r="E145" s="52">
        <v>998877</v>
      </c>
      <c r="F145" s="31">
        <v>548608</v>
      </c>
      <c r="G145" s="31">
        <v>1547485</v>
      </c>
      <c r="H145" s="32" t="s">
        <v>203</v>
      </c>
      <c r="I145" s="32" t="s">
        <v>203</v>
      </c>
      <c r="J145" s="32">
        <v>1543.9631048387096</v>
      </c>
      <c r="K145" s="32">
        <v>847.98279569892463</v>
      </c>
      <c r="L145" s="32">
        <v>2391.9459005376343</v>
      </c>
    </row>
    <row r="146" spans="1:12">
      <c r="A146" s="45"/>
      <c r="B146" s="45" t="s">
        <v>159</v>
      </c>
      <c r="C146" s="22"/>
      <c r="D146" s="22"/>
      <c r="E146" s="22">
        <v>998877</v>
      </c>
      <c r="F146" s="22">
        <v>548608</v>
      </c>
      <c r="G146" s="63">
        <v>1547485</v>
      </c>
      <c r="H146" s="63"/>
      <c r="I146" s="63"/>
      <c r="J146" s="63">
        <v>1543.9631048387096</v>
      </c>
      <c r="K146" s="63">
        <v>847.98279569892463</v>
      </c>
      <c r="L146" s="63">
        <v>2391.9459005376343</v>
      </c>
    </row>
    <row r="147" spans="1:12">
      <c r="A147" s="37">
        <v>46</v>
      </c>
      <c r="B147" s="30" t="s">
        <v>54</v>
      </c>
      <c r="C147" s="31">
        <v>65803</v>
      </c>
      <c r="D147" s="31">
        <v>0</v>
      </c>
      <c r="E147" s="31">
        <v>2445604</v>
      </c>
      <c r="F147" s="31">
        <v>774613</v>
      </c>
      <c r="G147" s="31">
        <v>3286020</v>
      </c>
      <c r="H147" s="32">
        <v>101.711626344086</v>
      </c>
      <c r="I147" s="32" t="s">
        <v>203</v>
      </c>
      <c r="J147" s="32">
        <v>3780.1674731182793</v>
      </c>
      <c r="K147" s="32">
        <v>1197.3184811827955</v>
      </c>
      <c r="L147" s="32">
        <v>5079.197580645161</v>
      </c>
    </row>
    <row r="148" spans="1:12">
      <c r="A148" s="45"/>
      <c r="B148" s="45" t="s">
        <v>160</v>
      </c>
      <c r="C148" s="22">
        <v>65803</v>
      </c>
      <c r="D148" s="22"/>
      <c r="E148" s="22">
        <v>158964.26</v>
      </c>
      <c r="F148" s="22">
        <v>92178.947</v>
      </c>
      <c r="G148" s="63">
        <v>316946.20699999999</v>
      </c>
      <c r="H148" s="63">
        <v>101.711626344086</v>
      </c>
      <c r="I148" s="63"/>
      <c r="J148" s="63">
        <v>245.71088575268817</v>
      </c>
      <c r="K148" s="63">
        <v>142.48089926075266</v>
      </c>
      <c r="L148" s="63">
        <v>489.90341135752686</v>
      </c>
    </row>
    <row r="149" spans="1:12">
      <c r="A149" s="45"/>
      <c r="B149" s="45" t="s">
        <v>163</v>
      </c>
      <c r="C149" s="22"/>
      <c r="D149" s="22"/>
      <c r="E149" s="22">
        <v>63585.703999999998</v>
      </c>
      <c r="F149" s="22"/>
      <c r="G149" s="63">
        <v>63585.703999999998</v>
      </c>
      <c r="H149" s="63"/>
      <c r="I149" s="63"/>
      <c r="J149" s="63">
        <v>98.284354301075254</v>
      </c>
      <c r="K149" s="63"/>
      <c r="L149" s="63">
        <v>98.284354301075254</v>
      </c>
    </row>
    <row r="150" spans="1:12">
      <c r="A150" s="45"/>
      <c r="B150" s="45" t="s">
        <v>164</v>
      </c>
      <c r="C150" s="22"/>
      <c r="D150" s="22"/>
      <c r="E150" s="22">
        <v>195648.32</v>
      </c>
      <c r="F150" s="22">
        <v>32533.746000000003</v>
      </c>
      <c r="G150" s="63">
        <v>228182.06600000002</v>
      </c>
      <c r="H150" s="63"/>
      <c r="I150" s="63"/>
      <c r="J150" s="63">
        <v>302.4133978494624</v>
      </c>
      <c r="K150" s="63">
        <v>50.287376209677426</v>
      </c>
      <c r="L150" s="63">
        <v>352.7007740591398</v>
      </c>
    </row>
    <row r="151" spans="1:12">
      <c r="A151" s="45"/>
      <c r="B151" s="45" t="s">
        <v>161</v>
      </c>
      <c r="C151" s="22"/>
      <c r="D151" s="22"/>
      <c r="E151" s="22">
        <v>821722.94400000002</v>
      </c>
      <c r="F151" s="22">
        <v>171189.473</v>
      </c>
      <c r="G151" s="63">
        <v>992912.41700000002</v>
      </c>
      <c r="H151" s="63"/>
      <c r="I151" s="63"/>
      <c r="J151" s="63">
        <v>1270.1362709677419</v>
      </c>
      <c r="K151" s="63">
        <v>264.60738434139785</v>
      </c>
      <c r="L151" s="63">
        <v>1534.7436553091397</v>
      </c>
    </row>
    <row r="152" spans="1:12">
      <c r="A152" s="45"/>
      <c r="B152" s="45" t="s">
        <v>167</v>
      </c>
      <c r="C152" s="22"/>
      <c r="D152" s="22"/>
      <c r="E152" s="22">
        <v>860852.60800000036</v>
      </c>
      <c r="F152" s="22">
        <v>314492.87799999991</v>
      </c>
      <c r="G152" s="63">
        <v>1175345.4860000003</v>
      </c>
      <c r="H152" s="63"/>
      <c r="I152" s="63"/>
      <c r="J152" s="63">
        <v>1330.6189505376349</v>
      </c>
      <c r="K152" s="63">
        <v>486.11130336021483</v>
      </c>
      <c r="L152" s="63">
        <v>1816.7302538978497</v>
      </c>
    </row>
    <row r="153" spans="1:12">
      <c r="A153" s="45"/>
      <c r="B153" s="45" t="s">
        <v>166</v>
      </c>
      <c r="C153" s="22"/>
      <c r="D153" s="22"/>
      <c r="E153" s="22">
        <v>136953.82399999999</v>
      </c>
      <c r="F153" s="22">
        <v>58095.974999999999</v>
      </c>
      <c r="G153" s="63">
        <v>195049.799</v>
      </c>
      <c r="H153" s="63"/>
      <c r="I153" s="63"/>
      <c r="J153" s="63">
        <v>211.68937849462364</v>
      </c>
      <c r="K153" s="63">
        <v>89.798886088709665</v>
      </c>
      <c r="L153" s="63">
        <v>301.48826458333332</v>
      </c>
    </row>
    <row r="154" spans="1:12">
      <c r="A154" s="45"/>
      <c r="B154" s="45" t="s">
        <v>162</v>
      </c>
      <c r="C154" s="22"/>
      <c r="D154" s="22"/>
      <c r="E154" s="22">
        <v>124725.80399999999</v>
      </c>
      <c r="F154" s="22">
        <v>37956.037000000004</v>
      </c>
      <c r="G154" s="63">
        <v>162681.84099999999</v>
      </c>
      <c r="H154" s="63"/>
      <c r="I154" s="63"/>
      <c r="J154" s="63">
        <v>192.78854112903224</v>
      </c>
      <c r="K154" s="63">
        <v>58.668605577956988</v>
      </c>
      <c r="L154" s="63">
        <v>251.45714670698922</v>
      </c>
    </row>
    <row r="155" spans="1:12">
      <c r="A155" s="45"/>
      <c r="B155" s="45" t="s">
        <v>165</v>
      </c>
      <c r="C155" s="22"/>
      <c r="D155" s="22"/>
      <c r="E155" s="22">
        <v>83150.536000000007</v>
      </c>
      <c r="F155" s="22">
        <v>68165.944000000003</v>
      </c>
      <c r="G155" s="63">
        <v>151316.48000000001</v>
      </c>
      <c r="H155" s="63"/>
      <c r="I155" s="63"/>
      <c r="J155" s="63">
        <v>128.5256940860215</v>
      </c>
      <c r="K155" s="63">
        <v>105.36402634408603</v>
      </c>
      <c r="L155" s="63">
        <v>233.88972043010753</v>
      </c>
    </row>
    <row r="156" spans="1:12">
      <c r="A156" s="37">
        <v>47</v>
      </c>
      <c r="B156" s="30" t="s">
        <v>55</v>
      </c>
      <c r="C156" s="31">
        <v>344314</v>
      </c>
      <c r="D156" s="31">
        <v>0</v>
      </c>
      <c r="E156" s="52">
        <v>1077093</v>
      </c>
      <c r="F156" s="31">
        <v>380044</v>
      </c>
      <c r="G156" s="31">
        <v>1801451</v>
      </c>
      <c r="H156" s="32">
        <v>532.20577956989246</v>
      </c>
      <c r="I156" s="32" t="s">
        <v>203</v>
      </c>
      <c r="J156" s="32">
        <v>1664.8614919354836</v>
      </c>
      <c r="K156" s="32">
        <v>587.43360215053758</v>
      </c>
      <c r="L156" s="32">
        <v>2784.5008736559139</v>
      </c>
    </row>
    <row r="157" spans="1:12">
      <c r="A157" s="45"/>
      <c r="B157" s="45" t="s">
        <v>168</v>
      </c>
      <c r="C157" s="22">
        <v>344314</v>
      </c>
      <c r="D157" s="22">
        <v>0</v>
      </c>
      <c r="E157" s="22">
        <v>1077093</v>
      </c>
      <c r="F157" s="22">
        <v>380044</v>
      </c>
      <c r="G157" s="63">
        <v>1801451</v>
      </c>
      <c r="H157" s="63">
        <v>532.20577956989246</v>
      </c>
      <c r="I157" s="63"/>
      <c r="J157" s="63">
        <v>1664.8614919354836</v>
      </c>
      <c r="K157" s="63">
        <v>587.43360215053758</v>
      </c>
      <c r="L157" s="63">
        <v>2784.5008736559139</v>
      </c>
    </row>
    <row r="158" spans="1:12">
      <c r="A158" s="37">
        <v>48</v>
      </c>
      <c r="B158" s="30" t="s">
        <v>56</v>
      </c>
      <c r="C158" s="31">
        <v>0</v>
      </c>
      <c r="D158" s="31">
        <v>9088</v>
      </c>
      <c r="E158" s="52">
        <v>1168590</v>
      </c>
      <c r="F158" s="31">
        <v>728166</v>
      </c>
      <c r="G158" s="31">
        <v>1905844</v>
      </c>
      <c r="H158" s="32" t="s">
        <v>203</v>
      </c>
      <c r="I158" s="32">
        <v>14.047311827956987</v>
      </c>
      <c r="J158" s="32">
        <v>1806.2883064516129</v>
      </c>
      <c r="K158" s="32">
        <v>1125.5254032258065</v>
      </c>
      <c r="L158" s="32">
        <v>2945.8610215053764</v>
      </c>
    </row>
    <row r="159" spans="1:12">
      <c r="A159" s="45"/>
      <c r="B159" s="45" t="s">
        <v>169</v>
      </c>
      <c r="C159" s="22"/>
      <c r="D159" s="22">
        <v>9088</v>
      </c>
      <c r="E159" s="22">
        <v>1168590</v>
      </c>
      <c r="F159" s="22">
        <v>728166</v>
      </c>
      <c r="G159" s="63">
        <v>1905844</v>
      </c>
      <c r="H159" s="63"/>
      <c r="I159" s="63">
        <v>14.047311827956987</v>
      </c>
      <c r="J159" s="63">
        <v>1806.2883064516129</v>
      </c>
      <c r="K159" s="63">
        <v>1125.5254032258065</v>
      </c>
      <c r="L159" s="63">
        <v>2945.8610215053764</v>
      </c>
    </row>
    <row r="160" spans="1:12">
      <c r="A160" s="37">
        <v>49</v>
      </c>
      <c r="B160" s="30" t="s">
        <v>57</v>
      </c>
      <c r="C160" s="31">
        <v>0</v>
      </c>
      <c r="D160" s="31">
        <v>0</v>
      </c>
      <c r="E160" s="52">
        <v>127718</v>
      </c>
      <c r="F160" s="31">
        <v>191439</v>
      </c>
      <c r="G160" s="31">
        <v>319157</v>
      </c>
      <c r="H160" s="32" t="s">
        <v>203</v>
      </c>
      <c r="I160" s="32" t="s">
        <v>203</v>
      </c>
      <c r="J160" s="32">
        <v>197.41357526881717</v>
      </c>
      <c r="K160" s="32">
        <v>295.9070564516129</v>
      </c>
      <c r="L160" s="32">
        <v>493.32063172043007</v>
      </c>
    </row>
    <row r="161" spans="1:12">
      <c r="A161" s="45"/>
      <c r="B161" s="45" t="s">
        <v>170</v>
      </c>
      <c r="C161" s="22"/>
      <c r="D161" s="22"/>
      <c r="E161" s="22">
        <v>127718</v>
      </c>
      <c r="F161" s="22">
        <v>191439</v>
      </c>
      <c r="G161" s="63">
        <v>319157</v>
      </c>
      <c r="H161" s="63"/>
      <c r="I161" s="63"/>
      <c r="J161" s="63">
        <v>197.41357526881717</v>
      </c>
      <c r="K161" s="63">
        <v>295.9070564516129</v>
      </c>
      <c r="L161" s="63">
        <v>493.32063172043007</v>
      </c>
    </row>
    <row r="162" spans="1:12">
      <c r="A162" s="37">
        <v>50</v>
      </c>
      <c r="B162" s="30" t="s">
        <v>58</v>
      </c>
      <c r="C162" s="31">
        <v>1245</v>
      </c>
      <c r="D162" s="31">
        <v>0</v>
      </c>
      <c r="E162" s="52">
        <v>2792775</v>
      </c>
      <c r="F162" s="31">
        <v>349550</v>
      </c>
      <c r="G162" s="31">
        <v>3143570</v>
      </c>
      <c r="H162" s="32">
        <v>1.9243951612903223</v>
      </c>
      <c r="I162" s="32" t="s">
        <v>203</v>
      </c>
      <c r="J162" s="32">
        <v>4316.7893145161288</v>
      </c>
      <c r="K162" s="32">
        <v>540.29905913978484</v>
      </c>
      <c r="L162" s="32">
        <v>4859.0127688172042</v>
      </c>
    </row>
    <row r="163" spans="1:12">
      <c r="A163" s="45"/>
      <c r="B163" s="45" t="s">
        <v>171</v>
      </c>
      <c r="C163" s="22">
        <v>1245</v>
      </c>
      <c r="D163" s="22">
        <v>0</v>
      </c>
      <c r="E163" s="22">
        <v>2792775</v>
      </c>
      <c r="F163" s="22">
        <v>349550</v>
      </c>
      <c r="G163" s="63">
        <v>3143570</v>
      </c>
      <c r="H163" s="63">
        <v>1.9243951612903223</v>
      </c>
      <c r="I163" s="63"/>
      <c r="J163" s="63">
        <v>4316.7893145161288</v>
      </c>
      <c r="K163" s="63">
        <v>540.29905913978484</v>
      </c>
      <c r="L163" s="63">
        <v>4859.0127688172042</v>
      </c>
    </row>
    <row r="164" spans="1:12">
      <c r="A164" s="37">
        <v>51</v>
      </c>
      <c r="B164" s="30" t="s">
        <v>59</v>
      </c>
      <c r="C164" s="31">
        <v>859202</v>
      </c>
      <c r="D164" s="31">
        <v>0</v>
      </c>
      <c r="E164" s="31">
        <v>1061085</v>
      </c>
      <c r="F164" s="31">
        <v>1491114</v>
      </c>
      <c r="G164" s="31">
        <v>3411401</v>
      </c>
      <c r="H164" s="32">
        <v>1328.0676075268816</v>
      </c>
      <c r="I164" s="32" t="s">
        <v>203</v>
      </c>
      <c r="J164" s="32">
        <v>1640.1179435483868</v>
      </c>
      <c r="K164" s="32">
        <v>2304.8133064516128</v>
      </c>
      <c r="L164" s="32">
        <v>5272.9988575268817</v>
      </c>
    </row>
    <row r="165" spans="1:12">
      <c r="A165" s="45"/>
      <c r="B165" s="45" t="s">
        <v>172</v>
      </c>
      <c r="C165" s="22">
        <v>859202</v>
      </c>
      <c r="D165" s="22"/>
      <c r="E165" s="22">
        <v>892054</v>
      </c>
      <c r="F165" s="22">
        <v>1320488</v>
      </c>
      <c r="G165" s="63">
        <v>3071744</v>
      </c>
      <c r="H165" s="63">
        <v>1328.0676075268816</v>
      </c>
      <c r="I165" s="63"/>
      <c r="J165" s="63">
        <v>1378.8469086021505</v>
      </c>
      <c r="K165" s="63">
        <v>2041.0768817204298</v>
      </c>
      <c r="L165" s="63">
        <v>4747.9913978494624</v>
      </c>
    </row>
    <row r="166" spans="1:12">
      <c r="A166" s="45"/>
      <c r="B166" s="45" t="s">
        <v>173</v>
      </c>
      <c r="C166" s="22"/>
      <c r="D166" s="22"/>
      <c r="E166" s="22">
        <v>169031</v>
      </c>
      <c r="F166" s="22">
        <v>134657</v>
      </c>
      <c r="G166" s="63">
        <v>303688</v>
      </c>
      <c r="H166" s="63"/>
      <c r="I166" s="63"/>
      <c r="J166" s="63">
        <v>261.27103494623651</v>
      </c>
      <c r="K166" s="63">
        <v>208.13918010752687</v>
      </c>
      <c r="L166" s="63">
        <v>469.41021505376341</v>
      </c>
    </row>
    <row r="167" spans="1:12">
      <c r="A167" s="45"/>
      <c r="B167" s="45" t="s">
        <v>174</v>
      </c>
      <c r="C167" s="22"/>
      <c r="D167" s="22"/>
      <c r="E167" s="22"/>
      <c r="F167" s="22">
        <v>35969</v>
      </c>
      <c r="G167" s="63">
        <v>35969</v>
      </c>
      <c r="H167" s="63"/>
      <c r="I167" s="63"/>
      <c r="J167" s="63"/>
      <c r="K167" s="63">
        <v>55.597244623655911</v>
      </c>
      <c r="L167" s="63">
        <v>55.597244623655911</v>
      </c>
    </row>
    <row r="168" spans="1:12">
      <c r="A168" s="37">
        <v>52</v>
      </c>
      <c r="B168" s="30" t="s">
        <v>60</v>
      </c>
      <c r="C168" s="31">
        <v>655048</v>
      </c>
      <c r="D168" s="31">
        <v>0</v>
      </c>
      <c r="E168" s="31">
        <v>1700989</v>
      </c>
      <c r="F168" s="31">
        <v>1203589</v>
      </c>
      <c r="G168" s="31">
        <v>3559626</v>
      </c>
      <c r="H168" s="32">
        <v>1012.5069892473118</v>
      </c>
      <c r="I168" s="32" t="s">
        <v>203</v>
      </c>
      <c r="J168" s="32">
        <v>2629.2168682795696</v>
      </c>
      <c r="K168" s="32">
        <v>1860.3862231182793</v>
      </c>
      <c r="L168" s="32">
        <v>5502.1100806451605</v>
      </c>
    </row>
    <row r="169" spans="1:12">
      <c r="A169" s="45"/>
      <c r="B169" s="45" t="s">
        <v>184</v>
      </c>
      <c r="C169" s="22">
        <v>655048</v>
      </c>
      <c r="D169" s="22"/>
      <c r="E169" s="22">
        <v>1700989</v>
      </c>
      <c r="F169" s="22">
        <v>1203589</v>
      </c>
      <c r="G169" s="63">
        <v>3559626</v>
      </c>
      <c r="H169" s="63">
        <v>1012.5069892473118</v>
      </c>
      <c r="I169" s="63"/>
      <c r="J169" s="63">
        <v>2629.2168682795696</v>
      </c>
      <c r="K169" s="63">
        <v>1860.3862231182793</v>
      </c>
      <c r="L169" s="63">
        <v>5502.1100806451605</v>
      </c>
    </row>
    <row r="170" spans="1:12">
      <c r="A170" s="37">
        <v>53</v>
      </c>
      <c r="B170" s="30" t="s">
        <v>61</v>
      </c>
      <c r="C170" s="31">
        <v>142560</v>
      </c>
      <c r="D170" s="31">
        <v>0</v>
      </c>
      <c r="E170" s="31">
        <v>1580004</v>
      </c>
      <c r="F170" s="31">
        <v>754954</v>
      </c>
      <c r="G170" s="31">
        <v>2477518</v>
      </c>
      <c r="H170" s="32">
        <v>220.35483870967741</v>
      </c>
      <c r="I170" s="32" t="s">
        <v>203</v>
      </c>
      <c r="J170" s="32">
        <v>2442.2104838709674</v>
      </c>
      <c r="K170" s="32">
        <v>1166.9315860215054</v>
      </c>
      <c r="L170" s="32">
        <v>3829.4969086021501</v>
      </c>
    </row>
    <row r="171" spans="1:12">
      <c r="A171" s="45"/>
      <c r="B171" s="45" t="s">
        <v>185</v>
      </c>
      <c r="C171" s="22"/>
      <c r="D171" s="22"/>
      <c r="E171" s="22">
        <v>107785</v>
      </c>
      <c r="F171" s="22">
        <v>99886</v>
      </c>
      <c r="G171" s="63">
        <v>207671</v>
      </c>
      <c r="H171" s="63"/>
      <c r="I171" s="63"/>
      <c r="J171" s="63">
        <v>166.60315860215053</v>
      </c>
      <c r="K171" s="63">
        <v>154.39368279569891</v>
      </c>
      <c r="L171" s="63">
        <v>320.99684139784944</v>
      </c>
    </row>
    <row r="172" spans="1:12">
      <c r="A172" s="45"/>
      <c r="B172" s="45" t="s">
        <v>186</v>
      </c>
      <c r="C172" s="22"/>
      <c r="D172" s="22"/>
      <c r="E172" s="22">
        <v>120261</v>
      </c>
      <c r="F172" s="22">
        <v>126765</v>
      </c>
      <c r="G172" s="63">
        <v>247026</v>
      </c>
      <c r="H172" s="63"/>
      <c r="I172" s="63"/>
      <c r="J172" s="63">
        <v>185.88729838709676</v>
      </c>
      <c r="K172" s="63">
        <v>195.94052419354836</v>
      </c>
      <c r="L172" s="63">
        <v>381.82782258064515</v>
      </c>
    </row>
    <row r="173" spans="1:12">
      <c r="A173" s="45"/>
      <c r="B173" s="45" t="s">
        <v>187</v>
      </c>
      <c r="C173" s="22"/>
      <c r="D173" s="22"/>
      <c r="E173" s="22">
        <v>21754</v>
      </c>
      <c r="F173" s="22">
        <v>9783</v>
      </c>
      <c r="G173" s="63">
        <v>31537</v>
      </c>
      <c r="H173" s="63"/>
      <c r="I173" s="63"/>
      <c r="J173" s="63">
        <v>33.62513440860215</v>
      </c>
      <c r="K173" s="63">
        <v>15.121572580645159</v>
      </c>
      <c r="L173" s="63">
        <v>48.746706989247308</v>
      </c>
    </row>
    <row r="174" spans="1:12">
      <c r="A174" s="45"/>
      <c r="B174" s="45" t="s">
        <v>188</v>
      </c>
      <c r="C174" s="22"/>
      <c r="D174" s="22"/>
      <c r="E174" s="22">
        <v>124714</v>
      </c>
      <c r="F174" s="22">
        <v>1909</v>
      </c>
      <c r="G174" s="63">
        <v>126623</v>
      </c>
      <c r="H174" s="63"/>
      <c r="I174" s="63"/>
      <c r="J174" s="63">
        <v>192.77029569892471</v>
      </c>
      <c r="K174" s="63">
        <v>2.9507392473118279</v>
      </c>
      <c r="L174" s="63">
        <v>195.72103494623653</v>
      </c>
    </row>
    <row r="175" spans="1:12">
      <c r="A175" s="45"/>
      <c r="B175" s="45" t="s">
        <v>189</v>
      </c>
      <c r="C175" s="22"/>
      <c r="D175" s="22"/>
      <c r="E175" s="22">
        <v>33919</v>
      </c>
      <c r="F175" s="22"/>
      <c r="G175" s="63">
        <v>33919</v>
      </c>
      <c r="H175" s="63"/>
      <c r="I175" s="63"/>
      <c r="J175" s="63">
        <v>52.42856182795699</v>
      </c>
      <c r="K175" s="63"/>
      <c r="L175" s="63">
        <v>52.42856182795699</v>
      </c>
    </row>
    <row r="176" spans="1:12">
      <c r="A176" s="45"/>
      <c r="B176" s="45" t="s">
        <v>190</v>
      </c>
      <c r="C176" s="22"/>
      <c r="D176" s="22"/>
      <c r="E176" s="22">
        <v>371085</v>
      </c>
      <c r="F176" s="22"/>
      <c r="G176" s="63">
        <v>371085</v>
      </c>
      <c r="H176" s="63"/>
      <c r="I176" s="63"/>
      <c r="J176" s="63">
        <v>573.58568548387086</v>
      </c>
      <c r="K176" s="63"/>
      <c r="L176" s="63">
        <v>573.58568548387086</v>
      </c>
    </row>
    <row r="177" spans="1:12">
      <c r="A177" s="45"/>
      <c r="B177" s="45" t="s">
        <v>191</v>
      </c>
      <c r="C177" s="22">
        <v>142560</v>
      </c>
      <c r="D177" s="22"/>
      <c r="E177" s="22">
        <v>77275</v>
      </c>
      <c r="F177" s="22">
        <v>19397</v>
      </c>
      <c r="G177" s="63">
        <v>239232</v>
      </c>
      <c r="H177" s="63">
        <v>220.35483870967741</v>
      </c>
      <c r="I177" s="63"/>
      <c r="J177" s="63">
        <v>119.44388440860213</v>
      </c>
      <c r="K177" s="63">
        <v>29.981922043010748</v>
      </c>
      <c r="L177" s="63">
        <v>369.78064516129029</v>
      </c>
    </row>
    <row r="178" spans="1:12">
      <c r="A178" s="45"/>
      <c r="B178" s="45" t="s">
        <v>192</v>
      </c>
      <c r="C178" s="22"/>
      <c r="D178" s="22"/>
      <c r="E178" s="22">
        <v>583286</v>
      </c>
      <c r="F178" s="22">
        <v>497214</v>
      </c>
      <c r="G178" s="63">
        <v>1080500</v>
      </c>
      <c r="H178" s="63"/>
      <c r="I178" s="63"/>
      <c r="J178" s="63">
        <v>901.58454301075267</v>
      </c>
      <c r="K178" s="63">
        <v>768.54314516129023</v>
      </c>
      <c r="L178" s="63">
        <v>1670.1276881720428</v>
      </c>
    </row>
    <row r="179" spans="1:12">
      <c r="A179" s="45"/>
      <c r="B179" s="45" t="s">
        <v>198</v>
      </c>
      <c r="C179" s="22"/>
      <c r="D179" s="22"/>
      <c r="E179" s="22">
        <v>139925</v>
      </c>
      <c r="F179" s="22"/>
      <c r="G179" s="63">
        <v>139925</v>
      </c>
      <c r="H179" s="63"/>
      <c r="I179" s="63"/>
      <c r="J179" s="63">
        <v>216.28192204301072</v>
      </c>
      <c r="K179" s="63"/>
      <c r="L179" s="63">
        <v>216.28192204301072</v>
      </c>
    </row>
    <row r="180" spans="1:12">
      <c r="A180" s="36">
        <v>54</v>
      </c>
      <c r="B180" s="54" t="s">
        <v>62</v>
      </c>
      <c r="C180" s="55">
        <v>0</v>
      </c>
      <c r="D180" s="55">
        <v>50240</v>
      </c>
      <c r="E180" s="55">
        <v>2454209</v>
      </c>
      <c r="F180" s="55">
        <v>545760.00099999993</v>
      </c>
      <c r="G180" s="25">
        <v>3050209.0010000002</v>
      </c>
      <c r="H180" s="26" t="s">
        <v>203</v>
      </c>
      <c r="I180" s="26">
        <v>77.655913978494624</v>
      </c>
      <c r="J180" s="26">
        <v>3793.4682123655912</v>
      </c>
      <c r="K180" s="26">
        <v>843.580646706989</v>
      </c>
      <c r="L180" s="26">
        <v>4714.7047730510749</v>
      </c>
    </row>
    <row r="181" spans="1:12">
      <c r="A181" s="45"/>
      <c r="B181" s="45" t="s">
        <v>175</v>
      </c>
      <c r="C181" s="22"/>
      <c r="D181" s="22"/>
      <c r="E181" s="22">
        <v>733725</v>
      </c>
      <c r="F181" s="22">
        <v>245151.00099999993</v>
      </c>
      <c r="G181" s="63">
        <v>978876.00099999993</v>
      </c>
      <c r="H181" s="63"/>
      <c r="I181" s="63"/>
      <c r="J181" s="63">
        <v>1134.1179435483871</v>
      </c>
      <c r="K181" s="63">
        <v>378.92963864247298</v>
      </c>
      <c r="L181" s="63">
        <v>1513.0475821908601</v>
      </c>
    </row>
    <row r="182" spans="1:12">
      <c r="A182" s="45"/>
      <c r="B182" s="45" t="s">
        <v>176</v>
      </c>
      <c r="C182" s="22"/>
      <c r="D182" s="22"/>
      <c r="E182" s="22">
        <v>580366</v>
      </c>
      <c r="F182" s="22">
        <v>34572</v>
      </c>
      <c r="G182" s="63">
        <v>614938</v>
      </c>
      <c r="H182" s="63"/>
      <c r="I182" s="63"/>
      <c r="J182" s="63">
        <v>897.07110215053751</v>
      </c>
      <c r="K182" s="63">
        <v>53.437903225806451</v>
      </c>
      <c r="L182" s="63">
        <v>950.50900537634402</v>
      </c>
    </row>
    <row r="183" spans="1:12">
      <c r="A183" s="45"/>
      <c r="B183" s="45" t="s">
        <v>177</v>
      </c>
      <c r="C183" s="22"/>
      <c r="D183" s="22">
        <v>50240</v>
      </c>
      <c r="E183" s="22">
        <v>340291</v>
      </c>
      <c r="F183" s="22">
        <v>111092</v>
      </c>
      <c r="G183" s="63">
        <v>501623</v>
      </c>
      <c r="H183" s="63"/>
      <c r="I183" s="63">
        <v>77.655913978494624</v>
      </c>
      <c r="J183" s="63">
        <v>525.98743279569885</v>
      </c>
      <c r="K183" s="63">
        <v>171.71478494623653</v>
      </c>
      <c r="L183" s="63">
        <v>775.35813172043004</v>
      </c>
    </row>
    <row r="184" spans="1:12">
      <c r="A184" s="45"/>
      <c r="B184" s="45" t="s">
        <v>179</v>
      </c>
      <c r="C184" s="22"/>
      <c r="D184" s="22"/>
      <c r="E184" s="22">
        <v>188380</v>
      </c>
      <c r="F184" s="22">
        <v>21110</v>
      </c>
      <c r="G184" s="63">
        <v>209490</v>
      </c>
      <c r="H184" s="63"/>
      <c r="I184" s="63"/>
      <c r="J184" s="63">
        <v>291.17876344086017</v>
      </c>
      <c r="K184" s="63">
        <v>32.629704301075265</v>
      </c>
      <c r="L184" s="63">
        <v>323.80846774193543</v>
      </c>
    </row>
    <row r="185" spans="1:12">
      <c r="A185" s="45"/>
      <c r="B185" s="45" t="s">
        <v>178</v>
      </c>
      <c r="C185" s="22"/>
      <c r="D185" s="22"/>
      <c r="E185" s="22"/>
      <c r="F185" s="22">
        <v>8442</v>
      </c>
      <c r="G185" s="63">
        <v>8442</v>
      </c>
      <c r="H185" s="63"/>
      <c r="I185" s="63"/>
      <c r="J185" s="63"/>
      <c r="K185" s="63">
        <v>13.048790322580645</v>
      </c>
      <c r="L185" s="63">
        <v>13.048790322580645</v>
      </c>
    </row>
    <row r="186" spans="1:12" ht="45">
      <c r="A186" s="45"/>
      <c r="B186" s="48" t="s">
        <v>180</v>
      </c>
      <c r="C186" s="22"/>
      <c r="D186" s="22"/>
      <c r="E186" s="22">
        <v>112683</v>
      </c>
      <c r="F186" s="22"/>
      <c r="G186" s="63">
        <v>112683</v>
      </c>
      <c r="H186" s="63"/>
      <c r="I186" s="63"/>
      <c r="J186" s="63">
        <v>174.17399193548388</v>
      </c>
      <c r="K186" s="63"/>
      <c r="L186" s="63">
        <v>174.17399193548388</v>
      </c>
    </row>
    <row r="187" spans="1:12">
      <c r="A187" s="45"/>
      <c r="B187" s="45" t="s">
        <v>181</v>
      </c>
      <c r="C187" s="22"/>
      <c r="D187" s="22"/>
      <c r="E187" s="22">
        <v>464005</v>
      </c>
      <c r="F187" s="22">
        <v>116920</v>
      </c>
      <c r="G187" s="63">
        <v>580925</v>
      </c>
      <c r="H187" s="63"/>
      <c r="I187" s="63"/>
      <c r="J187" s="63">
        <v>717.21202956989237</v>
      </c>
      <c r="K187" s="63">
        <v>180.72311827956989</v>
      </c>
      <c r="L187" s="63">
        <v>897.93514784946228</v>
      </c>
    </row>
    <row r="188" spans="1:12">
      <c r="A188" s="45"/>
      <c r="B188" s="45" t="s">
        <v>182</v>
      </c>
      <c r="C188" s="22"/>
      <c r="D188" s="22"/>
      <c r="E188" s="22">
        <v>12450</v>
      </c>
      <c r="F188" s="22"/>
      <c r="G188" s="63">
        <v>12450</v>
      </c>
      <c r="H188" s="63"/>
      <c r="I188" s="63"/>
      <c r="J188" s="63">
        <v>19.243951612903224</v>
      </c>
      <c r="K188" s="63"/>
      <c r="L188" s="63">
        <v>19.243951612903224</v>
      </c>
    </row>
    <row r="189" spans="1:12">
      <c r="A189" s="45"/>
      <c r="B189" s="45" t="s">
        <v>183</v>
      </c>
      <c r="C189" s="22"/>
      <c r="D189" s="22"/>
      <c r="E189" s="22">
        <v>22309</v>
      </c>
      <c r="F189" s="22">
        <v>8473</v>
      </c>
      <c r="G189" s="63">
        <v>30782</v>
      </c>
      <c r="H189" s="63"/>
      <c r="I189" s="63"/>
      <c r="J189" s="63">
        <v>34.482997311827951</v>
      </c>
      <c r="K189" s="63">
        <v>13.096706989247311</v>
      </c>
      <c r="L189" s="63">
        <v>47.57970430107526</v>
      </c>
    </row>
    <row r="190" spans="1:12">
      <c r="A190" s="38">
        <v>55</v>
      </c>
      <c r="B190" s="27" t="s">
        <v>63</v>
      </c>
      <c r="C190" s="28">
        <v>98897</v>
      </c>
      <c r="D190" s="28">
        <v>988</v>
      </c>
      <c r="E190" s="28">
        <v>2452726</v>
      </c>
      <c r="F190" s="28">
        <v>1834027</v>
      </c>
      <c r="G190" s="28">
        <v>4386638</v>
      </c>
      <c r="H190" s="29">
        <v>152.86498655913979</v>
      </c>
      <c r="I190" s="29">
        <v>1.5271505376344083</v>
      </c>
      <c r="J190" s="29">
        <v>3791.1759408602147</v>
      </c>
      <c r="K190" s="29">
        <v>2834.8535618279566</v>
      </c>
      <c r="L190" s="29">
        <v>6780.421639784945</v>
      </c>
    </row>
    <row r="191" spans="1:12">
      <c r="A191" s="40"/>
      <c r="B191" s="14" t="s">
        <v>193</v>
      </c>
      <c r="C191" s="15"/>
      <c r="D191" s="15">
        <v>988</v>
      </c>
      <c r="E191" s="15">
        <v>1694664</v>
      </c>
      <c r="F191" s="15">
        <v>1221567</v>
      </c>
      <c r="G191" s="15">
        <v>2917219</v>
      </c>
      <c r="H191" s="16"/>
      <c r="I191" s="16">
        <v>1.5271505376344083</v>
      </c>
      <c r="J191" s="16">
        <v>2619.440322580645</v>
      </c>
      <c r="K191" s="16">
        <v>1888.1747983870966</v>
      </c>
      <c r="L191" s="16">
        <v>4509.1422715053759</v>
      </c>
    </row>
    <row r="192" spans="1:12">
      <c r="A192" s="40"/>
      <c r="B192" s="14" t="s">
        <v>194</v>
      </c>
      <c r="C192" s="15">
        <v>98897</v>
      </c>
      <c r="D192" s="15"/>
      <c r="E192" s="15">
        <v>758062</v>
      </c>
      <c r="F192" s="15">
        <v>612460</v>
      </c>
      <c r="G192" s="15">
        <v>1469419</v>
      </c>
      <c r="H192" s="16">
        <v>152.86498655913979</v>
      </c>
      <c r="I192" s="16"/>
      <c r="J192" s="16">
        <v>1171.7356182795697</v>
      </c>
      <c r="K192" s="16">
        <v>946.67876344086017</v>
      </c>
      <c r="L192" s="16">
        <v>2271.27936827957</v>
      </c>
    </row>
    <row r="193" spans="1:12">
      <c r="A193" s="56">
        <v>56</v>
      </c>
      <c r="B193" s="57" t="s">
        <v>64</v>
      </c>
      <c r="C193" s="58">
        <v>413522</v>
      </c>
      <c r="D193" s="58">
        <v>0</v>
      </c>
      <c r="E193" s="58">
        <v>308941</v>
      </c>
      <c r="F193" s="58">
        <v>365080</v>
      </c>
      <c r="G193" s="58">
        <v>1087543</v>
      </c>
      <c r="H193" s="43">
        <v>639.18051075268806</v>
      </c>
      <c r="I193" s="43" t="s">
        <v>203</v>
      </c>
      <c r="J193" s="43">
        <v>477.52977150537629</v>
      </c>
      <c r="K193" s="43">
        <v>564.30376344086017</v>
      </c>
      <c r="L193" s="43">
        <v>1681.0140456989245</v>
      </c>
    </row>
    <row r="194" spans="1:12">
      <c r="A194" s="39"/>
      <c r="B194" s="13" t="s">
        <v>195</v>
      </c>
      <c r="C194" s="8">
        <v>413522</v>
      </c>
      <c r="D194" s="8"/>
      <c r="E194" s="8">
        <v>33983.51</v>
      </c>
      <c r="F194" s="8">
        <v>43809.599999999999</v>
      </c>
      <c r="G194" s="8">
        <v>491315.11</v>
      </c>
      <c r="H194" s="9">
        <v>639.18051075268806</v>
      </c>
      <c r="I194" s="9"/>
      <c r="J194" s="9">
        <v>52.528274865591399</v>
      </c>
      <c r="K194" s="9">
        <v>67.716451612903214</v>
      </c>
      <c r="L194" s="9">
        <v>759.42523723118268</v>
      </c>
    </row>
    <row r="195" spans="1:12">
      <c r="A195" s="64"/>
      <c r="B195" s="13" t="s">
        <v>202</v>
      </c>
      <c r="C195" s="65"/>
      <c r="D195" s="65"/>
      <c r="E195" s="65">
        <v>274957.49</v>
      </c>
      <c r="F195" s="65">
        <v>321270.40000000002</v>
      </c>
      <c r="G195" s="8">
        <v>596227.89</v>
      </c>
      <c r="H195" s="66"/>
      <c r="I195" s="66"/>
      <c r="J195" s="66">
        <v>425.00149663978488</v>
      </c>
      <c r="K195" s="66">
        <v>496.58731182795702</v>
      </c>
      <c r="L195" s="9">
        <v>921.58880846774196</v>
      </c>
    </row>
    <row r="196" spans="1:12">
      <c r="A196" s="33">
        <v>57</v>
      </c>
      <c r="B196" s="18" t="s">
        <v>65</v>
      </c>
      <c r="C196" s="19">
        <v>0</v>
      </c>
      <c r="D196" s="19">
        <v>2456099</v>
      </c>
      <c r="E196" s="19">
        <v>918624</v>
      </c>
      <c r="F196" s="19">
        <v>16626</v>
      </c>
      <c r="G196" s="19">
        <v>3391349</v>
      </c>
      <c r="H196" s="20" t="s">
        <v>203</v>
      </c>
      <c r="I196" s="20">
        <v>3796.3895833333331</v>
      </c>
      <c r="J196" s="20">
        <v>1419.9161290322579</v>
      </c>
      <c r="K196" s="20">
        <v>25.698790322580646</v>
      </c>
      <c r="L196" s="20">
        <v>5242.0045026881717</v>
      </c>
    </row>
    <row r="197" spans="1:12">
      <c r="A197" s="34"/>
      <c r="B197" s="21" t="s">
        <v>196</v>
      </c>
      <c r="C197" s="22"/>
      <c r="D197" s="22">
        <v>2456099</v>
      </c>
      <c r="E197" s="22">
        <v>918624</v>
      </c>
      <c r="F197" s="22">
        <v>16626</v>
      </c>
      <c r="G197" s="22">
        <v>3391349</v>
      </c>
      <c r="H197" s="23"/>
      <c r="I197" s="23">
        <v>3796.3895833333331</v>
      </c>
      <c r="J197" s="23">
        <v>1419.9161290322579</v>
      </c>
      <c r="K197" s="23">
        <v>25.698790322580646</v>
      </c>
      <c r="L197" s="23">
        <v>5242.0045026881717</v>
      </c>
    </row>
    <row r="198" spans="1:12">
      <c r="B198" s="59" t="s">
        <v>66</v>
      </c>
      <c r="C198" s="60">
        <f>C7+C9+C14+C16+C19+C24+C30+C32+C34+C41+C43+C47+C49+C56+C58+C60+C62+C66+C68+C70+C73+C75+C78+C80+C86+C93+C95+C98+C100+C102+C104+C106+C108+C111+C113+C115+C123+C125+C127+C130+C132+C139+C143+C145+C147+C156+C158+C160+C162+C164+C168+C170+C180+C190+C193+C196</f>
        <v>16666526</v>
      </c>
      <c r="D198" s="60">
        <f>D7+D9+D14+D16+D19+D24+D30+D32+D34+D41+D43+D47+D49+D56+D58+D60+D62+D66+D68+D70+D73+D75+D78+D80+D86+D93+D95+D98+D100+D102+D104+D106+D108+D111+D113+D115+D123+D125+D127+D130+D132+D139+D143+D145+D147+D156+D158+D160+D162+D164+D168+D170+D180+D190+D193+D196</f>
        <v>4074897</v>
      </c>
      <c r="E198" s="60">
        <f>E7+E9+E14+E16+E19+E24+E30+E32+E34+E41+E43+E47+E49+E56+E58+E60+E62+E66+E68+E70+E73+E75+E78+E80+E86+E93+E95+E98+E100+E102+E104+E106+E108+E111+E113+E115+E123+E125+E127+E130+E132+E139+E143+E145+E147+E156+E158+E160+E162+E164+E168+E170+E180+E190+E193+E196</f>
        <v>94603257</v>
      </c>
      <c r="F198" s="60">
        <f>F7+F9+F14+F16+F19+F24+F30+F32+F34+F41+F43+F47+F49+F56+F58+F60+F62+F66+F68+F70+F73+F75+F78+F80+F86+F93+F95+F98+F100+F102+F104+F106+F108+F111+F113+F115+F123+F125+F127+F130+F132+F139+F143+F145+F147+F156+F158+F160+F162+F164+F168+F170+F180+F190+F193+F196</f>
        <v>44634423.001000002</v>
      </c>
      <c r="G198" s="61">
        <f>C198+D198+E198+F198</f>
        <v>159979103.00099999</v>
      </c>
      <c r="H198" s="62">
        <f>IF(C198/744*1.15=0,"0",C198/744*1.15)</f>
        <v>25761.4313172043</v>
      </c>
      <c r="I198" s="62">
        <f>IF(D198/744*1.15=0,"0",D198/744*1.15)</f>
        <v>6298.5639112903218</v>
      </c>
      <c r="J198" s="62">
        <f>IF(E198/744*1.15=0,"0",E198/744*1.15)</f>
        <v>146228.15262096774</v>
      </c>
      <c r="K198" s="62">
        <f>IF(F198/744*1.15=0,"0",F198/744*1.15)</f>
        <v>68991.37963864248</v>
      </c>
      <c r="L198" s="62">
        <f>H198+I198+J198+K198</f>
        <v>247279.52748810485</v>
      </c>
    </row>
    <row r="199" spans="1:12">
      <c r="C199" s="2" t="s">
        <v>69</v>
      </c>
    </row>
  </sheetData>
  <sheetProtection selectLockedCells="1" selectUnlockedCells="1"/>
  <mergeCells count="6">
    <mergeCell ref="C4:G5"/>
    <mergeCell ref="H4:L5"/>
    <mergeCell ref="B2:L2"/>
    <mergeCell ref="B1:L1"/>
    <mergeCell ref="A4:A6"/>
    <mergeCell ref="B4:B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Q11" sqref="Q11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213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80" t="s">
        <v>9</v>
      </c>
      <c r="H6" s="80" t="s">
        <v>5</v>
      </c>
      <c r="I6" s="80" t="s">
        <v>6</v>
      </c>
      <c r="J6" s="80" t="s">
        <v>7</v>
      </c>
      <c r="K6" s="80" t="s">
        <v>8</v>
      </c>
      <c r="L6" s="80" t="s">
        <v>9</v>
      </c>
    </row>
    <row r="7" spans="1:13" s="2" customFormat="1">
      <c r="A7" s="33">
        <v>1</v>
      </c>
      <c r="B7" s="18" t="s">
        <v>10</v>
      </c>
      <c r="C7" s="19">
        <v>483946</v>
      </c>
      <c r="D7" s="19">
        <v>548091</v>
      </c>
      <c r="E7" s="19">
        <v>1156051</v>
      </c>
      <c r="F7" s="19">
        <v>330389</v>
      </c>
      <c r="G7" s="19">
        <f t="shared" ref="G7" si="0">SUM(C7:F7)</f>
        <v>2518477</v>
      </c>
      <c r="H7" s="20">
        <v>748.03481182795701</v>
      </c>
      <c r="I7" s="20">
        <v>847.18366935483857</v>
      </c>
      <c r="J7" s="20">
        <v>1786.9067876344086</v>
      </c>
      <c r="K7" s="20">
        <v>510.68192204301073</v>
      </c>
      <c r="L7" s="20">
        <f>H7+I7+J7+K7</f>
        <v>3892.8071908602151</v>
      </c>
    </row>
    <row r="8" spans="1:13" s="2" customFormat="1">
      <c r="A8" s="34"/>
      <c r="B8" s="35" t="s">
        <v>70</v>
      </c>
      <c r="C8" s="22">
        <v>483946</v>
      </c>
      <c r="D8" s="22">
        <v>548091</v>
      </c>
      <c r="E8" s="22">
        <v>1156051</v>
      </c>
      <c r="F8" s="22">
        <v>330389</v>
      </c>
      <c r="G8" s="22">
        <f t="shared" ref="G8:L8" si="1">G7</f>
        <v>2518477</v>
      </c>
      <c r="H8" s="22">
        <v>748.03481182795701</v>
      </c>
      <c r="I8" s="22"/>
      <c r="J8" s="22">
        <v>1786.9067876344086</v>
      </c>
      <c r="K8" s="22">
        <v>510.68192204301073</v>
      </c>
      <c r="L8" s="22">
        <f t="shared" si="1"/>
        <v>3892.8071908602151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194758</v>
      </c>
      <c r="F9" s="25">
        <v>365620</v>
      </c>
      <c r="G9" s="25">
        <f t="shared" ref="G9" si="2">SUM(C9:F9)</f>
        <v>560378</v>
      </c>
      <c r="H9" s="26" t="s">
        <v>203</v>
      </c>
      <c r="I9" s="26" t="s">
        <v>203</v>
      </c>
      <c r="J9" s="26">
        <v>301.03723118279567</v>
      </c>
      <c r="K9" s="26">
        <v>565.13844086021504</v>
      </c>
      <c r="L9" s="26">
        <f>H9+I9+J9+K9</f>
        <v>866.17567204301076</v>
      </c>
    </row>
    <row r="10" spans="1:13" s="2" customFormat="1">
      <c r="A10" s="35"/>
      <c r="B10" s="35" t="s">
        <v>71</v>
      </c>
      <c r="C10" s="22"/>
      <c r="D10" s="22"/>
      <c r="E10" s="22">
        <v>10711.69</v>
      </c>
      <c r="F10" s="22">
        <v>182810</v>
      </c>
      <c r="G10" s="22">
        <f>E10+F10</f>
        <v>193521.69</v>
      </c>
      <c r="H10" s="22"/>
      <c r="I10" s="22"/>
      <c r="J10" s="22">
        <v>16.557047715053763</v>
      </c>
      <c r="K10" s="22">
        <v>282.56922043010752</v>
      </c>
      <c r="L10" s="22">
        <f t="shared" ref="L10:L13" si="3">H10+I10+J10+K10</f>
        <v>299.1262681451613</v>
      </c>
    </row>
    <row r="11" spans="1:13" s="2" customFormat="1">
      <c r="A11" s="35"/>
      <c r="B11" s="35" t="s">
        <v>72</v>
      </c>
      <c r="C11" s="22"/>
      <c r="D11" s="22"/>
      <c r="E11" s="22">
        <v>112959.64</v>
      </c>
      <c r="F11" s="22">
        <v>179153.8</v>
      </c>
      <c r="G11" s="22">
        <f t="shared" ref="G11:G13" si="4">E11+F11</f>
        <v>292113.44</v>
      </c>
      <c r="H11" s="22"/>
      <c r="I11" s="22"/>
      <c r="J11" s="22">
        <v>174.60159408602146</v>
      </c>
      <c r="K11" s="22">
        <v>276.91783602150531</v>
      </c>
      <c r="L11" s="22">
        <f t="shared" si="3"/>
        <v>451.51943010752677</v>
      </c>
    </row>
    <row r="12" spans="1:13" s="2" customFormat="1">
      <c r="A12" s="35"/>
      <c r="B12" s="35" t="s">
        <v>73</v>
      </c>
      <c r="C12" s="22"/>
      <c r="D12" s="22"/>
      <c r="E12" s="22">
        <v>21423.38</v>
      </c>
      <c r="F12" s="22">
        <v>3656.2000000000003</v>
      </c>
      <c r="G12" s="22">
        <f t="shared" si="4"/>
        <v>25079.58</v>
      </c>
      <c r="H12" s="22"/>
      <c r="I12" s="22"/>
      <c r="J12" s="22">
        <v>33.114095430107525</v>
      </c>
      <c r="K12" s="22">
        <v>5.6513844086021505</v>
      </c>
      <c r="L12" s="22">
        <f t="shared" si="3"/>
        <v>38.765479838709673</v>
      </c>
    </row>
    <row r="13" spans="1:13" s="2" customFormat="1">
      <c r="A13" s="17"/>
      <c r="B13" s="17" t="s">
        <v>113</v>
      </c>
      <c r="C13" s="22"/>
      <c r="D13" s="22"/>
      <c r="E13" s="22">
        <v>49663.29</v>
      </c>
      <c r="F13" s="22"/>
      <c r="G13" s="22">
        <f t="shared" si="4"/>
        <v>49663.29</v>
      </c>
      <c r="H13" s="22"/>
      <c r="I13" s="22"/>
      <c r="J13" s="22">
        <v>76.764493951612891</v>
      </c>
      <c r="K13" s="22"/>
      <c r="L13" s="22">
        <f t="shared" si="3"/>
        <v>76.764493951612891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1000732</v>
      </c>
      <c r="F14" s="31">
        <v>984810</v>
      </c>
      <c r="G14" s="31">
        <f t="shared" ref="G14" si="5">SUM(C14:F14)</f>
        <v>1985542</v>
      </c>
      <c r="H14" s="32" t="s">
        <v>203</v>
      </c>
      <c r="I14" s="32" t="s">
        <v>203</v>
      </c>
      <c r="J14" s="32">
        <v>1546.8303763440858</v>
      </c>
      <c r="K14" s="32">
        <v>1522.2197580645161</v>
      </c>
      <c r="L14" s="32">
        <f>H14+I14+J14+K14</f>
        <v>3069.0501344086019</v>
      </c>
    </row>
    <row r="15" spans="1:13" s="2" customFormat="1">
      <c r="A15" s="35"/>
      <c r="B15" s="35" t="s">
        <v>74</v>
      </c>
      <c r="C15" s="22"/>
      <c r="D15" s="22"/>
      <c r="E15" s="22">
        <v>1000732</v>
      </c>
      <c r="F15" s="22">
        <v>984810</v>
      </c>
      <c r="G15" s="22">
        <f>F15+E15</f>
        <v>1985542</v>
      </c>
      <c r="H15" s="22"/>
      <c r="I15" s="22"/>
      <c r="J15" s="22">
        <v>1546.8303763440858</v>
      </c>
      <c r="K15" s="22">
        <v>1522.2197580645161</v>
      </c>
      <c r="L15" s="22">
        <f>H15+I15+J15+K15</f>
        <v>3069.0501344086019</v>
      </c>
    </row>
    <row r="16" spans="1:13" s="2" customFormat="1">
      <c r="A16" s="37">
        <v>4</v>
      </c>
      <c r="B16" s="30" t="s">
        <v>13</v>
      </c>
      <c r="C16" s="31">
        <v>175370</v>
      </c>
      <c r="D16" s="31">
        <v>0</v>
      </c>
      <c r="E16" s="31">
        <v>914420</v>
      </c>
      <c r="F16" s="31">
        <v>336491</v>
      </c>
      <c r="G16" s="31">
        <f t="shared" ref="G16:G30" si="6">SUM(C16:F16)</f>
        <v>1426281</v>
      </c>
      <c r="H16" s="32">
        <v>271.06922043010752</v>
      </c>
      <c r="I16" s="32" t="s">
        <v>203</v>
      </c>
      <c r="J16" s="32">
        <v>1413.4180107526879</v>
      </c>
      <c r="K16" s="32">
        <v>520.11377688172036</v>
      </c>
      <c r="L16" s="32">
        <f t="shared" ref="L16:L18" si="7">H16+I16+J16+K16</f>
        <v>2204.6010080645156</v>
      </c>
    </row>
    <row r="17" spans="1:12" s="2" customFormat="1">
      <c r="A17" s="35"/>
      <c r="B17" s="35" t="s">
        <v>80</v>
      </c>
      <c r="C17" s="22">
        <v>175370</v>
      </c>
      <c r="D17" s="22"/>
      <c r="E17" s="22">
        <v>75896.86</v>
      </c>
      <c r="F17" s="22">
        <v>55521.014999999999</v>
      </c>
      <c r="G17" s="22">
        <f t="shared" si="6"/>
        <v>306787.875</v>
      </c>
      <c r="H17" s="22">
        <v>271.06922043010752</v>
      </c>
      <c r="I17" s="22"/>
      <c r="J17" s="22">
        <v>117.31369489247311</v>
      </c>
      <c r="K17" s="22">
        <v>85.818773185483863</v>
      </c>
      <c r="L17" s="22">
        <f t="shared" si="7"/>
        <v>474.20168850806448</v>
      </c>
    </row>
    <row r="18" spans="1:12" s="2" customFormat="1">
      <c r="A18" s="35"/>
      <c r="B18" s="35" t="s">
        <v>81</v>
      </c>
      <c r="C18" s="22"/>
      <c r="D18" s="22"/>
      <c r="E18" s="22">
        <v>838523.14</v>
      </c>
      <c r="F18" s="22">
        <v>280969.98499999999</v>
      </c>
      <c r="G18" s="22">
        <f t="shared" si="6"/>
        <v>1119493.125</v>
      </c>
      <c r="H18" s="22"/>
      <c r="I18" s="22"/>
      <c r="J18" s="22">
        <v>1296.1043158602149</v>
      </c>
      <c r="K18" s="22">
        <v>434.29500369623651</v>
      </c>
      <c r="L18" s="22">
        <f t="shared" si="7"/>
        <v>1730.3993195564515</v>
      </c>
    </row>
    <row r="19" spans="1:12" s="2" customFormat="1">
      <c r="A19" s="37">
        <v>5</v>
      </c>
      <c r="B19" s="30" t="s">
        <v>14</v>
      </c>
      <c r="C19" s="31">
        <v>274164</v>
      </c>
      <c r="D19" s="31">
        <v>127629</v>
      </c>
      <c r="E19" s="31">
        <v>3733807</v>
      </c>
      <c r="F19" s="31">
        <v>1446453</v>
      </c>
      <c r="G19" s="31">
        <f t="shared" si="6"/>
        <v>5582053</v>
      </c>
      <c r="H19" s="32">
        <v>423.77499999999998</v>
      </c>
      <c r="I19" s="32">
        <v>197.27600806451611</v>
      </c>
      <c r="J19" s="32">
        <v>5771.3414650537625</v>
      </c>
      <c r="K19" s="32">
        <v>2235.7808467741934</v>
      </c>
      <c r="L19" s="32">
        <f>H19+I19+J19+K19</f>
        <v>8628.1733198924721</v>
      </c>
    </row>
    <row r="20" spans="1:12" s="2" customFormat="1">
      <c r="A20" s="35"/>
      <c r="B20" s="35" t="s">
        <v>78</v>
      </c>
      <c r="C20" s="22">
        <v>274164</v>
      </c>
      <c r="D20" s="22">
        <v>127629</v>
      </c>
      <c r="E20" s="22">
        <v>1194819</v>
      </c>
      <c r="F20" s="22">
        <v>86787</v>
      </c>
      <c r="G20" s="22">
        <f t="shared" si="6"/>
        <v>1683399</v>
      </c>
      <c r="H20" s="22">
        <v>423.77499999999998</v>
      </c>
      <c r="I20" s="22">
        <v>197.27600806451611</v>
      </c>
      <c r="J20" s="22">
        <v>1846.8304435483869</v>
      </c>
      <c r="K20" s="22">
        <v>134.14657258064517</v>
      </c>
      <c r="L20" s="22">
        <f t="shared" ref="L20:L23" si="8">H20+I20+J20+K20</f>
        <v>2602.0280241935484</v>
      </c>
    </row>
    <row r="21" spans="1:12" s="2" customFormat="1">
      <c r="A21" s="35"/>
      <c r="B21" s="35" t="s">
        <v>79</v>
      </c>
      <c r="C21" s="22"/>
      <c r="D21" s="22"/>
      <c r="E21" s="22">
        <v>1082804</v>
      </c>
      <c r="F21" s="22">
        <v>752156</v>
      </c>
      <c r="G21" s="22">
        <f t="shared" si="6"/>
        <v>1834960</v>
      </c>
      <c r="H21" s="22"/>
      <c r="I21" s="22"/>
      <c r="J21" s="22">
        <v>1673.6889784946236</v>
      </c>
      <c r="K21" s="22">
        <v>1162.6067204301075</v>
      </c>
      <c r="L21" s="22">
        <f t="shared" si="8"/>
        <v>2836.2956989247314</v>
      </c>
    </row>
    <row r="22" spans="1:12" s="2" customFormat="1">
      <c r="A22" s="35"/>
      <c r="B22" s="35" t="s">
        <v>75</v>
      </c>
      <c r="C22" s="22"/>
      <c r="D22" s="22"/>
      <c r="E22" s="22">
        <v>1232156</v>
      </c>
      <c r="F22" s="22">
        <v>390542</v>
      </c>
      <c r="G22" s="22">
        <f t="shared" si="6"/>
        <v>1622698</v>
      </c>
      <c r="H22" s="22"/>
      <c r="I22" s="22"/>
      <c r="J22" s="22">
        <v>1904.5422043010749</v>
      </c>
      <c r="K22" s="22">
        <v>603.6603494623655</v>
      </c>
      <c r="L22" s="22">
        <f t="shared" si="8"/>
        <v>2508.2025537634404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224028</v>
      </c>
      <c r="F23" s="22">
        <v>216968</v>
      </c>
      <c r="G23" s="22">
        <f t="shared" si="6"/>
        <v>440996</v>
      </c>
      <c r="H23" s="22"/>
      <c r="I23" s="22"/>
      <c r="J23" s="22">
        <v>346.27983870967739</v>
      </c>
      <c r="K23" s="22">
        <v>335.36720430107522</v>
      </c>
      <c r="L23" s="22">
        <f t="shared" si="8"/>
        <v>681.64704301075267</v>
      </c>
    </row>
    <row r="24" spans="1:12" s="2" customFormat="1">
      <c r="A24" s="37">
        <v>6</v>
      </c>
      <c r="B24" s="30" t="s">
        <v>15</v>
      </c>
      <c r="C24" s="31">
        <v>10740</v>
      </c>
      <c r="D24" s="31">
        <v>0</v>
      </c>
      <c r="E24" s="31">
        <v>877000</v>
      </c>
      <c r="F24" s="31">
        <v>806688</v>
      </c>
      <c r="G24" s="31">
        <f t="shared" si="6"/>
        <v>1694428</v>
      </c>
      <c r="H24" s="32">
        <v>16.6008064516129</v>
      </c>
      <c r="I24" s="32" t="s">
        <v>203</v>
      </c>
      <c r="J24" s="32">
        <v>1355.5779569892472</v>
      </c>
      <c r="K24" s="32">
        <v>1246.8967741935483</v>
      </c>
      <c r="L24" s="32">
        <f>H24+I24+J24+K24</f>
        <v>2619.0755376344086</v>
      </c>
    </row>
    <row r="25" spans="1:12" s="2" customFormat="1">
      <c r="A25" s="35"/>
      <c r="B25" s="35" t="s">
        <v>83</v>
      </c>
      <c r="C25" s="22">
        <v>10740</v>
      </c>
      <c r="D25" s="22"/>
      <c r="E25" s="22">
        <v>41219</v>
      </c>
      <c r="F25" s="22">
        <v>56468.160000000003</v>
      </c>
      <c r="G25" s="22">
        <f>SUM(C25:F25)</f>
        <v>108427.16</v>
      </c>
      <c r="H25" s="22">
        <v>16.6008064516129</v>
      </c>
      <c r="I25" s="22"/>
      <c r="J25" s="22">
        <v>63.712163978494615</v>
      </c>
      <c r="K25" s="22">
        <v>87.282774193548391</v>
      </c>
      <c r="L25" s="22">
        <f t="shared" ref="L25:L29" si="9">H25+I25+J25+K25</f>
        <v>167.59574462365589</v>
      </c>
    </row>
    <row r="26" spans="1:12" s="2" customFormat="1">
      <c r="A26" s="35"/>
      <c r="B26" s="35" t="s">
        <v>82</v>
      </c>
      <c r="C26" s="22"/>
      <c r="D26" s="22"/>
      <c r="E26" s="22">
        <v>295549</v>
      </c>
      <c r="F26" s="22">
        <v>216192.38400000002</v>
      </c>
      <c r="G26" s="22">
        <f t="shared" si="6"/>
        <v>511741.38400000002</v>
      </c>
      <c r="H26" s="22"/>
      <c r="I26" s="22"/>
      <c r="J26" s="22">
        <v>456.8297715053763</v>
      </c>
      <c r="K26" s="22">
        <v>334.16833548387098</v>
      </c>
      <c r="L26" s="22">
        <f t="shared" si="9"/>
        <v>790.99810698924728</v>
      </c>
    </row>
    <row r="27" spans="1:12" s="2" customFormat="1">
      <c r="A27" s="35"/>
      <c r="B27" s="35" t="s">
        <v>84</v>
      </c>
      <c r="C27" s="22"/>
      <c r="D27" s="22"/>
      <c r="E27" s="22">
        <v>49112</v>
      </c>
      <c r="F27" s="22">
        <v>27427.392000000003</v>
      </c>
      <c r="G27" s="22">
        <f t="shared" si="6"/>
        <v>76539.392000000007</v>
      </c>
      <c r="H27" s="22"/>
      <c r="I27" s="22"/>
      <c r="J27" s="22">
        <v>75.912365591397844</v>
      </c>
      <c r="K27" s="22">
        <v>42.394490322580644</v>
      </c>
      <c r="L27" s="22">
        <f t="shared" si="9"/>
        <v>118.3068559139785</v>
      </c>
    </row>
    <row r="28" spans="1:12" s="2" customFormat="1">
      <c r="A28" s="35"/>
      <c r="B28" s="35" t="s">
        <v>85</v>
      </c>
      <c r="C28" s="22"/>
      <c r="D28" s="22"/>
      <c r="E28" s="22">
        <v>14909.000000000002</v>
      </c>
      <c r="F28" s="22">
        <v>19360.511999999999</v>
      </c>
      <c r="G28" s="22">
        <f t="shared" si="6"/>
        <v>34269.512000000002</v>
      </c>
      <c r="H28" s="22"/>
      <c r="I28" s="22"/>
      <c r="J28" s="22">
        <v>23.044825268817206</v>
      </c>
      <c r="K28" s="22">
        <v>29.925522580645154</v>
      </c>
      <c r="L28" s="22">
        <f t="shared" si="9"/>
        <v>52.970347849462357</v>
      </c>
    </row>
    <row r="29" spans="1:12" s="2" customFormat="1">
      <c r="A29" s="35"/>
      <c r="B29" s="35" t="s">
        <v>86</v>
      </c>
      <c r="C29" s="22"/>
      <c r="D29" s="22"/>
      <c r="E29" s="22">
        <v>476211</v>
      </c>
      <c r="F29" s="22">
        <v>487239.55200000003</v>
      </c>
      <c r="G29" s="22">
        <f t="shared" si="6"/>
        <v>963450.55200000003</v>
      </c>
      <c r="H29" s="22"/>
      <c r="I29" s="22"/>
      <c r="J29" s="22">
        <v>736.07883064516125</v>
      </c>
      <c r="K29" s="22">
        <v>753.1256516129032</v>
      </c>
      <c r="L29" s="22">
        <f t="shared" si="9"/>
        <v>1489.2044822580644</v>
      </c>
    </row>
    <row r="30" spans="1:12" s="2" customFormat="1">
      <c r="A30" s="37">
        <v>8</v>
      </c>
      <c r="B30" s="30" t="s">
        <v>16</v>
      </c>
      <c r="C30" s="31">
        <v>821263</v>
      </c>
      <c r="D30" s="31">
        <v>0</v>
      </c>
      <c r="E30" s="31">
        <v>1611109</v>
      </c>
      <c r="F30" s="31">
        <v>1192467</v>
      </c>
      <c r="G30" s="31">
        <f t="shared" si="6"/>
        <v>3624839</v>
      </c>
      <c r="H30" s="32">
        <v>1269.4253360215052</v>
      </c>
      <c r="I30" s="32" t="s">
        <v>203</v>
      </c>
      <c r="J30" s="32">
        <v>2490.289448924731</v>
      </c>
      <c r="K30" s="32">
        <v>1843.1949596774193</v>
      </c>
      <c r="L30" s="32">
        <f>H30+I30+J30+K30</f>
        <v>5602.9097446236556</v>
      </c>
    </row>
    <row r="31" spans="1:12" s="2" customFormat="1" ht="14.25" customHeight="1">
      <c r="A31" s="35"/>
      <c r="B31" s="35" t="s">
        <v>87</v>
      </c>
      <c r="C31" s="22">
        <v>821263</v>
      </c>
      <c r="D31" s="22">
        <v>0</v>
      </c>
      <c r="E31" s="22">
        <v>1611109</v>
      </c>
      <c r="F31" s="22">
        <v>1192467</v>
      </c>
      <c r="G31" s="22">
        <f t="shared" ref="G31:L31" si="10">G30</f>
        <v>3624839</v>
      </c>
      <c r="H31" s="22">
        <v>1269.4253360215052</v>
      </c>
      <c r="I31" s="22"/>
      <c r="J31" s="22">
        <v>2490.289448924731</v>
      </c>
      <c r="K31" s="22">
        <v>1843.1949596774193</v>
      </c>
      <c r="L31" s="22">
        <f t="shared" si="10"/>
        <v>5602.9097446236556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1487159</v>
      </c>
      <c r="F32" s="31">
        <v>424337</v>
      </c>
      <c r="G32" s="31">
        <f t="shared" ref="G32" si="11">SUM(C32:F32)</f>
        <v>1911496</v>
      </c>
      <c r="H32" s="32" t="s">
        <v>203</v>
      </c>
      <c r="I32" s="32" t="s">
        <v>203</v>
      </c>
      <c r="J32" s="32">
        <v>2298.7000672043009</v>
      </c>
      <c r="K32" s="32">
        <v>655.89724462365587</v>
      </c>
      <c r="L32" s="32">
        <f>H32+I32+J32+K32</f>
        <v>2954.5973118279567</v>
      </c>
    </row>
    <row r="33" spans="1:12" s="2" customFormat="1">
      <c r="A33" s="35"/>
      <c r="B33" s="35" t="s">
        <v>88</v>
      </c>
      <c r="C33" s="22"/>
      <c r="D33" s="22"/>
      <c r="E33" s="22">
        <v>1487159</v>
      </c>
      <c r="F33" s="22">
        <v>424337</v>
      </c>
      <c r="G33" s="22">
        <f>G32</f>
        <v>1911496</v>
      </c>
      <c r="H33" s="22"/>
      <c r="I33" s="22"/>
      <c r="J33" s="22">
        <v>2298.7000672043009</v>
      </c>
      <c r="K33" s="22">
        <v>655.89724462365587</v>
      </c>
      <c r="L33" s="22">
        <f>K33+J33</f>
        <v>2954.5973118279567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1586999</v>
      </c>
      <c r="F34" s="31">
        <v>903693</v>
      </c>
      <c r="G34" s="31">
        <f>SUM(C34:F34)</f>
        <v>2490692</v>
      </c>
      <c r="H34" s="32" t="s">
        <v>203</v>
      </c>
      <c r="I34" s="32" t="s">
        <v>203</v>
      </c>
      <c r="J34" s="32">
        <v>2453.0226478494619</v>
      </c>
      <c r="K34" s="32">
        <v>1396.8372983870966</v>
      </c>
      <c r="L34" s="32">
        <f>H34+I34+J34+K34</f>
        <v>3849.8599462365582</v>
      </c>
    </row>
    <row r="35" spans="1:12" s="2" customFormat="1">
      <c r="A35" s="35"/>
      <c r="B35" s="35" t="s">
        <v>93</v>
      </c>
      <c r="C35" s="22"/>
      <c r="D35" s="22"/>
      <c r="E35" s="22">
        <v>756999</v>
      </c>
      <c r="F35" s="22">
        <v>198812</v>
      </c>
      <c r="G35" s="22">
        <f>SUM(C35:F35)</f>
        <v>955811</v>
      </c>
      <c r="H35" s="22"/>
      <c r="I35" s="22"/>
      <c r="J35" s="22">
        <v>1170.0925403225806</v>
      </c>
      <c r="K35" s="22">
        <v>307.30349462365592</v>
      </c>
      <c r="L35" s="22">
        <f>H35+I35+J35+K35</f>
        <v>1477.3960349462366</v>
      </c>
    </row>
    <row r="36" spans="1:12" s="2" customFormat="1">
      <c r="A36" s="35"/>
      <c r="B36" s="35" t="s">
        <v>90</v>
      </c>
      <c r="C36" s="22"/>
      <c r="D36" s="22"/>
      <c r="E36" s="22">
        <v>598457</v>
      </c>
      <c r="F36" s="22">
        <v>336446</v>
      </c>
      <c r="G36" s="22">
        <f t="shared" ref="G36:G40" si="12">SUM(C36:F36)</f>
        <v>934903</v>
      </c>
      <c r="H36" s="22"/>
      <c r="I36" s="22"/>
      <c r="J36" s="63">
        <v>925.0343413978494</v>
      </c>
      <c r="K36" s="22">
        <v>520.04422043010743</v>
      </c>
      <c r="L36" s="22">
        <f>H36+I36+J36+K36</f>
        <v>1445.0785618279569</v>
      </c>
    </row>
    <row r="37" spans="1:12" s="2" customFormat="1">
      <c r="A37" s="35"/>
      <c r="B37" s="35" t="s">
        <v>89</v>
      </c>
      <c r="C37" s="22"/>
      <c r="D37" s="22"/>
      <c r="E37" s="22">
        <v>112042</v>
      </c>
      <c r="F37" s="22">
        <v>175316</v>
      </c>
      <c r="G37" s="22">
        <f t="shared" si="12"/>
        <v>287358</v>
      </c>
      <c r="H37" s="22"/>
      <c r="I37" s="22"/>
      <c r="J37" s="22">
        <v>173.18319892473116</v>
      </c>
      <c r="K37" s="22">
        <v>270.985752688172</v>
      </c>
      <c r="L37" s="22">
        <f t="shared" ref="L37:L40" si="13">H37+I37+J37+K37</f>
        <v>444.16895161290313</v>
      </c>
    </row>
    <row r="38" spans="1:12" s="2" customFormat="1">
      <c r="A38" s="35"/>
      <c r="B38" s="35" t="s">
        <v>91</v>
      </c>
      <c r="C38" s="22"/>
      <c r="D38" s="22"/>
      <c r="E38" s="22">
        <v>103631</v>
      </c>
      <c r="F38" s="22">
        <v>171159</v>
      </c>
      <c r="G38" s="22">
        <f t="shared" si="12"/>
        <v>274790</v>
      </c>
      <c r="H38" s="22"/>
      <c r="I38" s="22"/>
      <c r="J38" s="22">
        <v>160.18232526881718</v>
      </c>
      <c r="K38" s="22">
        <v>264.56028225806449</v>
      </c>
      <c r="L38" s="22">
        <f t="shared" si="13"/>
        <v>424.74260752688167</v>
      </c>
    </row>
    <row r="39" spans="1:12" s="2" customFormat="1">
      <c r="A39" s="35"/>
      <c r="B39" s="35" t="s">
        <v>92</v>
      </c>
      <c r="C39" s="22"/>
      <c r="D39" s="22"/>
      <c r="E39" s="22">
        <v>0</v>
      </c>
      <c r="F39" s="22">
        <v>8224</v>
      </c>
      <c r="G39" s="22">
        <f t="shared" si="12"/>
        <v>8224</v>
      </c>
      <c r="H39" s="22"/>
      <c r="I39" s="22"/>
      <c r="J39" s="22" t="s">
        <v>203</v>
      </c>
      <c r="K39" s="22">
        <v>12.711827956989247</v>
      </c>
      <c r="L39" s="22">
        <f t="shared" si="13"/>
        <v>12.711827956989247</v>
      </c>
    </row>
    <row r="40" spans="1:12" s="2" customFormat="1">
      <c r="A40" s="35"/>
      <c r="B40" s="35" t="s">
        <v>77</v>
      </c>
      <c r="C40" s="22"/>
      <c r="D40" s="22"/>
      <c r="E40" s="22">
        <v>15870</v>
      </c>
      <c r="F40" s="22">
        <v>13736</v>
      </c>
      <c r="G40" s="22">
        <f t="shared" si="12"/>
        <v>29606</v>
      </c>
      <c r="H40" s="22"/>
      <c r="I40" s="22"/>
      <c r="J40" s="22">
        <v>24.530241935483872</v>
      </c>
      <c r="K40" s="22">
        <v>21.231720430107522</v>
      </c>
      <c r="L40" s="22">
        <f t="shared" si="13"/>
        <v>45.761962365591394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21759</v>
      </c>
      <c r="E41" s="31">
        <v>712202</v>
      </c>
      <c r="F41" s="31">
        <v>1143446</v>
      </c>
      <c r="G41" s="31">
        <f t="shared" ref="G41" si="14">SUM(C41:F41)</f>
        <v>1877407</v>
      </c>
      <c r="H41" s="32" t="s">
        <v>203</v>
      </c>
      <c r="I41" s="32">
        <v>33.632862903225806</v>
      </c>
      <c r="J41" s="32">
        <v>1100.8498655913977</v>
      </c>
      <c r="K41" s="32">
        <v>1767.4232526881719</v>
      </c>
      <c r="L41" s="32">
        <f>H41+I41+J41+K41</f>
        <v>2901.9059811827956</v>
      </c>
    </row>
    <row r="42" spans="1:12" s="2" customFormat="1">
      <c r="A42" s="35"/>
      <c r="B42" s="35" t="s">
        <v>94</v>
      </c>
      <c r="C42" s="22">
        <v>0</v>
      </c>
      <c r="D42" s="22">
        <v>21759</v>
      </c>
      <c r="E42" s="22">
        <v>712202</v>
      </c>
      <c r="F42" s="22">
        <v>1143446</v>
      </c>
      <c r="G42" s="22">
        <f>C42+D42+E42+F42</f>
        <v>1877407</v>
      </c>
      <c r="H42" s="22"/>
      <c r="I42" s="22">
        <v>33.632862903225806</v>
      </c>
      <c r="J42" s="22">
        <v>1100.8498655913977</v>
      </c>
      <c r="K42" s="22">
        <v>1767.4232526881719</v>
      </c>
      <c r="L42" s="22">
        <f>H42+I42+J42+K42</f>
        <v>2901.9059811827956</v>
      </c>
    </row>
    <row r="43" spans="1:12" s="10" customFormat="1" ht="16.5" customHeight="1">
      <c r="A43" s="37">
        <v>12</v>
      </c>
      <c r="B43" s="30" t="s">
        <v>20</v>
      </c>
      <c r="C43" s="41">
        <v>8100679</v>
      </c>
      <c r="D43" s="41">
        <v>1332384</v>
      </c>
      <c r="E43" s="41">
        <v>16232698</v>
      </c>
      <c r="F43" s="41">
        <v>2672543</v>
      </c>
      <c r="G43" s="31">
        <f t="shared" ref="G43:G47" si="15">SUM(C43:F43)</f>
        <v>28338304</v>
      </c>
      <c r="H43" s="42">
        <v>12521.210819892473</v>
      </c>
      <c r="I43" s="42">
        <v>2059.4645161290318</v>
      </c>
      <c r="J43" s="32">
        <v>25090.863844086016</v>
      </c>
      <c r="K43" s="32">
        <v>4130.9468413978493</v>
      </c>
      <c r="L43" s="32">
        <f>H43+I43+J43+K43</f>
        <v>43802.486021505363</v>
      </c>
    </row>
    <row r="44" spans="1:12" s="2" customFormat="1">
      <c r="A44" s="17"/>
      <c r="B44" s="17" t="s">
        <v>95</v>
      </c>
      <c r="C44" s="22">
        <v>7162461</v>
      </c>
      <c r="D44" s="22">
        <v>1332384</v>
      </c>
      <c r="E44" s="22">
        <v>15960526</v>
      </c>
      <c r="F44" s="22">
        <v>2525314</v>
      </c>
      <c r="G44" s="22">
        <f>G43-G45-G46</f>
        <v>26980685</v>
      </c>
      <c r="H44" s="22">
        <v>11071.008266129031</v>
      </c>
      <c r="I44" s="22">
        <v>2059.4645161290318</v>
      </c>
      <c r="J44" s="22">
        <v>24670.167876344083</v>
      </c>
      <c r="K44" s="22">
        <v>3903.3751344086018</v>
      </c>
      <c r="L44" s="22">
        <f t="shared" ref="L44:L72" si="16">H44+I44+J44+K44</f>
        <v>41704.015793010753</v>
      </c>
    </row>
    <row r="45" spans="1:12" s="2" customFormat="1">
      <c r="A45" s="17"/>
      <c r="B45" s="17" t="s">
        <v>96</v>
      </c>
      <c r="C45" s="22"/>
      <c r="D45" s="22"/>
      <c r="E45" s="69">
        <v>272172</v>
      </c>
      <c r="F45" s="69">
        <v>147229</v>
      </c>
      <c r="G45" s="22">
        <f t="shared" si="15"/>
        <v>419401</v>
      </c>
      <c r="H45" s="22"/>
      <c r="I45" s="22"/>
      <c r="J45" s="22">
        <v>420.69596774193542</v>
      </c>
      <c r="K45" s="22">
        <v>227.57170698924728</v>
      </c>
      <c r="L45" s="22">
        <f t="shared" si="16"/>
        <v>648.26767473118275</v>
      </c>
    </row>
    <row r="46" spans="1:12" s="2" customFormat="1">
      <c r="A46" s="17"/>
      <c r="B46" s="17" t="s">
        <v>97</v>
      </c>
      <c r="C46" s="22">
        <v>938218</v>
      </c>
      <c r="D46" s="22"/>
      <c r="E46" s="22"/>
      <c r="F46" s="22"/>
      <c r="G46" s="22">
        <f t="shared" si="15"/>
        <v>938218</v>
      </c>
      <c r="H46" s="22">
        <v>1450.2025537634406</v>
      </c>
      <c r="I46" s="22"/>
      <c r="J46" s="22"/>
      <c r="K46" s="22"/>
      <c r="L46" s="22">
        <f t="shared" si="16"/>
        <v>1450.2025537634406</v>
      </c>
    </row>
    <row r="47" spans="1:12" s="2" customFormat="1">
      <c r="A47" s="37">
        <v>13</v>
      </c>
      <c r="B47" s="30" t="s">
        <v>21</v>
      </c>
      <c r="C47" s="41">
        <v>0</v>
      </c>
      <c r="D47" s="41">
        <v>0</v>
      </c>
      <c r="E47" s="41">
        <v>789589</v>
      </c>
      <c r="F47" s="41">
        <v>507838</v>
      </c>
      <c r="G47" s="31">
        <f t="shared" si="15"/>
        <v>1297427</v>
      </c>
      <c r="H47" s="42" t="s">
        <v>203</v>
      </c>
      <c r="I47" s="42" t="s">
        <v>203</v>
      </c>
      <c r="J47" s="32">
        <v>1220.46686827957</v>
      </c>
      <c r="K47" s="32">
        <v>784.96465053763438</v>
      </c>
      <c r="L47" s="32">
        <f>H47+I47+J47+K47</f>
        <v>2005.4315188172045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789589</v>
      </c>
      <c r="F48" s="22">
        <v>507838</v>
      </c>
      <c r="G48" s="22">
        <f t="shared" ref="G48" si="17">G47</f>
        <v>1297427</v>
      </c>
      <c r="H48" s="22"/>
      <c r="I48" s="22"/>
      <c r="J48" s="22">
        <v>1220.46686827957</v>
      </c>
      <c r="K48" s="22">
        <v>784.96465053763438</v>
      </c>
      <c r="L48" s="22">
        <f t="shared" si="16"/>
        <v>2005.4315188172045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1625335</v>
      </c>
      <c r="F49" s="31">
        <v>302469</v>
      </c>
      <c r="G49" s="31">
        <f t="shared" ref="G49" si="18">SUM(C49:F49)</f>
        <v>1927804</v>
      </c>
      <c r="H49" s="32" t="s">
        <v>203</v>
      </c>
      <c r="I49" s="32" t="s">
        <v>203</v>
      </c>
      <c r="J49" s="32">
        <v>2512.2785618279568</v>
      </c>
      <c r="K49" s="32">
        <v>467.52600806451613</v>
      </c>
      <c r="L49" s="32">
        <f>H49+I49+J49+K49</f>
        <v>2979.804569892473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650133</v>
      </c>
      <c r="F50" s="22">
        <v>9074</v>
      </c>
      <c r="G50" s="22">
        <f>SUM(C50:F50)</f>
        <v>659207</v>
      </c>
      <c r="H50" s="22"/>
      <c r="I50" s="22"/>
      <c r="J50" s="22">
        <v>1004.909879032258</v>
      </c>
      <c r="K50" s="22">
        <v>14.025672043010751</v>
      </c>
      <c r="L50" s="22">
        <f t="shared" si="16"/>
        <v>1018.9355510752688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162534</v>
      </c>
      <c r="F51" s="22">
        <v>211728</v>
      </c>
      <c r="G51" s="22">
        <f t="shared" ref="G51:G55" si="19">SUM(C51:F51)</f>
        <v>374262</v>
      </c>
      <c r="H51" s="22"/>
      <c r="I51" s="22"/>
      <c r="J51" s="22">
        <v>251</v>
      </c>
      <c r="K51" s="22">
        <v>327.5003360215054</v>
      </c>
      <c r="L51" s="22">
        <f t="shared" si="16"/>
        <v>578.5003360215054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130027</v>
      </c>
      <c r="F52" s="22">
        <v>81667</v>
      </c>
      <c r="G52" s="22">
        <f t="shared" si="19"/>
        <v>211694</v>
      </c>
      <c r="H52" s="22"/>
      <c r="I52" s="22"/>
      <c r="J52" s="22">
        <v>201</v>
      </c>
      <c r="K52" s="22">
        <v>126</v>
      </c>
      <c r="L52" s="22">
        <f t="shared" si="16"/>
        <v>327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487601</v>
      </c>
      <c r="F53" s="22">
        <v>0</v>
      </c>
      <c r="G53" s="22">
        <f t="shared" si="19"/>
        <v>487601</v>
      </c>
      <c r="H53" s="22"/>
      <c r="I53" s="22"/>
      <c r="J53" s="22">
        <v>754</v>
      </c>
      <c r="K53" s="22">
        <v>0</v>
      </c>
      <c r="L53" s="22">
        <f t="shared" si="16"/>
        <v>754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81267</v>
      </c>
      <c r="F54" s="22">
        <v>0</v>
      </c>
      <c r="G54" s="22">
        <f t="shared" si="19"/>
        <v>81267</v>
      </c>
      <c r="H54" s="22"/>
      <c r="I54" s="22"/>
      <c r="J54" s="22">
        <v>126</v>
      </c>
      <c r="K54" s="22">
        <v>0</v>
      </c>
      <c r="L54" s="22">
        <f t="shared" si="16"/>
        <v>126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113773</v>
      </c>
      <c r="F55" s="22">
        <v>0</v>
      </c>
      <c r="G55" s="22">
        <f t="shared" si="19"/>
        <v>113773</v>
      </c>
      <c r="H55" s="22"/>
      <c r="I55" s="22"/>
      <c r="J55" s="22">
        <v>176</v>
      </c>
      <c r="K55" s="22">
        <v>0</v>
      </c>
      <c r="L55" s="22">
        <f t="shared" si="16"/>
        <v>176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108263</v>
      </c>
      <c r="F56" s="25">
        <v>289995</v>
      </c>
      <c r="G56" s="25">
        <f t="shared" ref="G56" si="20">SUM(C56:F56)</f>
        <v>398258</v>
      </c>
      <c r="H56" s="26" t="s">
        <v>203</v>
      </c>
      <c r="I56" s="26" t="s">
        <v>203</v>
      </c>
      <c r="J56" s="26">
        <v>167.34200268817202</v>
      </c>
      <c r="K56" s="26">
        <v>448.24495967741927</v>
      </c>
      <c r="L56" s="44">
        <f>H56+I56+J56+K56</f>
        <v>615.58696236559126</v>
      </c>
    </row>
    <row r="57" spans="1:13" s="2" customFormat="1">
      <c r="A57" s="17"/>
      <c r="B57" s="17" t="s">
        <v>105</v>
      </c>
      <c r="C57" s="22"/>
      <c r="D57" s="22"/>
      <c r="E57" s="22">
        <v>108263</v>
      </c>
      <c r="F57" s="22">
        <v>289995</v>
      </c>
      <c r="G57" s="22">
        <f>G56</f>
        <v>398258</v>
      </c>
      <c r="H57" s="22"/>
      <c r="I57" s="22"/>
      <c r="J57" s="22">
        <v>167.34200268817202</v>
      </c>
      <c r="K57" s="22">
        <v>448.24495967741927</v>
      </c>
      <c r="L57" s="22">
        <f t="shared" si="16"/>
        <v>615.58696236559126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663732</v>
      </c>
      <c r="F58" s="31">
        <v>322172</v>
      </c>
      <c r="G58" s="31">
        <f t="shared" ref="G58" si="21">SUM(C58:F58)</f>
        <v>985904</v>
      </c>
      <c r="H58" s="32" t="s">
        <v>203</v>
      </c>
      <c r="I58" s="32" t="s">
        <v>203</v>
      </c>
      <c r="J58" s="32">
        <v>1025.9298387096774</v>
      </c>
      <c r="K58" s="32">
        <v>497.98091397849458</v>
      </c>
      <c r="L58" s="32">
        <f>H58+I58+J58+K58</f>
        <v>1523.9107526881719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663732</v>
      </c>
      <c r="F59" s="22">
        <v>322172</v>
      </c>
      <c r="G59" s="22">
        <f>G58</f>
        <v>985904</v>
      </c>
      <c r="H59" s="22"/>
      <c r="I59" s="22"/>
      <c r="J59" s="22">
        <v>1025.9298387096774</v>
      </c>
      <c r="K59" s="22">
        <v>497.98091397849458</v>
      </c>
      <c r="L59" s="22">
        <f t="shared" si="16"/>
        <v>1523.9107526881719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585930</v>
      </c>
      <c r="F60" s="31">
        <v>539397</v>
      </c>
      <c r="G60" s="31">
        <f t="shared" ref="G60" si="22">SUM(C60:F60)</f>
        <v>1125327</v>
      </c>
      <c r="H60" s="32" t="s">
        <v>203</v>
      </c>
      <c r="I60" s="32" t="s">
        <v>203</v>
      </c>
      <c r="J60" s="32">
        <v>905.67137096774184</v>
      </c>
      <c r="K60" s="32">
        <v>833.74536290322578</v>
      </c>
      <c r="L60" s="32">
        <f>H60+I60+J60+K60</f>
        <v>1739.4167338709676</v>
      </c>
    </row>
    <row r="61" spans="1:13" s="2" customFormat="1">
      <c r="A61" s="17"/>
      <c r="B61" s="17" t="s">
        <v>107</v>
      </c>
      <c r="C61" s="22"/>
      <c r="D61" s="22"/>
      <c r="E61" s="22">
        <v>585930</v>
      </c>
      <c r="F61" s="22">
        <v>539397</v>
      </c>
      <c r="G61" s="22">
        <f>F61+E61</f>
        <v>1125327</v>
      </c>
      <c r="H61" s="22"/>
      <c r="I61" s="22"/>
      <c r="J61" s="22">
        <v>905.67137096774184</v>
      </c>
      <c r="K61" s="22">
        <v>833.74536290322578</v>
      </c>
      <c r="L61" s="22">
        <f t="shared" si="16"/>
        <v>1739.4167338709676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2309276</v>
      </c>
      <c r="F62" s="31">
        <v>1144561</v>
      </c>
      <c r="G62" s="31">
        <f t="shared" ref="G62" si="23">SUM(C62:F62)</f>
        <v>3453837</v>
      </c>
      <c r="H62" s="32" t="s">
        <v>203</v>
      </c>
      <c r="I62" s="32" t="s">
        <v>203</v>
      </c>
      <c r="J62" s="32">
        <v>3569.4454301075266</v>
      </c>
      <c r="K62" s="32">
        <v>1769.1467069892471</v>
      </c>
      <c r="L62" s="32">
        <f>H62+I62+J62+K62</f>
        <v>5338.5921370967735</v>
      </c>
    </row>
    <row r="63" spans="1:13">
      <c r="A63" s="45"/>
      <c r="B63" s="45" t="s">
        <v>108</v>
      </c>
      <c r="C63" s="22"/>
      <c r="D63" s="22"/>
      <c r="E63" s="22">
        <v>445229</v>
      </c>
      <c r="F63" s="22">
        <v>220672</v>
      </c>
      <c r="G63" s="63">
        <f>SUM(C63:F63)</f>
        <v>665901</v>
      </c>
      <c r="H63" s="63"/>
      <c r="I63" s="63"/>
      <c r="J63" s="63">
        <v>688.1899865591397</v>
      </c>
      <c r="K63" s="63">
        <v>341.09247311827954</v>
      </c>
      <c r="L63" s="63">
        <f t="shared" si="16"/>
        <v>1029.2824596774192</v>
      </c>
      <c r="M63" s="2"/>
    </row>
    <row r="64" spans="1:13">
      <c r="A64" s="45"/>
      <c r="B64" s="45" t="s">
        <v>109</v>
      </c>
      <c r="C64" s="22"/>
      <c r="D64" s="22"/>
      <c r="E64" s="22">
        <v>972205</v>
      </c>
      <c r="F64" s="22">
        <v>481860</v>
      </c>
      <c r="G64" s="63">
        <f t="shared" ref="G64:G65" si="24">SUM(C64:F64)</f>
        <v>1454065</v>
      </c>
      <c r="H64" s="63"/>
      <c r="I64" s="63"/>
      <c r="J64" s="63">
        <v>1502.7362231182794</v>
      </c>
      <c r="K64" s="63">
        <v>744.81048387096769</v>
      </c>
      <c r="L64" s="63">
        <f t="shared" si="16"/>
        <v>2247.546706989247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891842</v>
      </c>
      <c r="F65" s="22">
        <v>442029</v>
      </c>
      <c r="G65" s="63">
        <f t="shared" si="24"/>
        <v>1333871</v>
      </c>
      <c r="H65" s="63"/>
      <c r="I65" s="63"/>
      <c r="J65" s="63">
        <v>1378.5192204301075</v>
      </c>
      <c r="K65" s="63">
        <v>683.24374999999998</v>
      </c>
      <c r="L65" s="63">
        <f t="shared" si="16"/>
        <v>2061.7629704301075</v>
      </c>
      <c r="M65" s="2"/>
    </row>
    <row r="66" spans="1:13">
      <c r="A66" s="37">
        <v>19</v>
      </c>
      <c r="B66" s="30" t="s">
        <v>27</v>
      </c>
      <c r="C66" s="31">
        <v>191054</v>
      </c>
      <c r="D66" s="31">
        <v>14181</v>
      </c>
      <c r="E66" s="31">
        <v>529668</v>
      </c>
      <c r="F66" s="31">
        <v>540659</v>
      </c>
      <c r="G66" s="31">
        <f t="shared" ref="G66" si="25">SUM(C66:F66)</f>
        <v>1275562</v>
      </c>
      <c r="H66" s="32">
        <v>295.3119623655914</v>
      </c>
      <c r="I66" s="32">
        <v>21.919556451612898</v>
      </c>
      <c r="J66" s="32">
        <v>818.70725806451605</v>
      </c>
      <c r="K66" s="32">
        <v>835.69603494623652</v>
      </c>
      <c r="L66" s="32">
        <f>H66+I66+J66+K66</f>
        <v>1971.6348118279568</v>
      </c>
    </row>
    <row r="67" spans="1:13">
      <c r="A67" s="45"/>
      <c r="B67" s="45" t="s">
        <v>111</v>
      </c>
      <c r="C67" s="22">
        <v>191054</v>
      </c>
      <c r="D67" s="22">
        <v>14181</v>
      </c>
      <c r="E67" s="22">
        <v>529668</v>
      </c>
      <c r="F67" s="22">
        <v>540659</v>
      </c>
      <c r="G67" s="22">
        <f t="shared" ref="G67" si="26">G66</f>
        <v>1275562</v>
      </c>
      <c r="H67" s="22">
        <v>295.3119623655914</v>
      </c>
      <c r="I67" s="22">
        <v>21.919556451612898</v>
      </c>
      <c r="J67" s="22">
        <v>818.70725806451605</v>
      </c>
      <c r="K67" s="22">
        <v>835.69603494623652</v>
      </c>
      <c r="L67" s="22">
        <f t="shared" si="16"/>
        <v>1971.6348118279568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4574705</v>
      </c>
      <c r="F68" s="31">
        <v>2229758</v>
      </c>
      <c r="G68" s="31">
        <f t="shared" ref="G68" si="27">SUM(C68:F68)</f>
        <v>6804463</v>
      </c>
      <c r="H68" s="32" t="s">
        <v>203</v>
      </c>
      <c r="I68" s="32" t="s">
        <v>203</v>
      </c>
      <c r="J68" s="32">
        <v>7071.1165994623652</v>
      </c>
      <c r="K68" s="32">
        <v>3446.5345430107523</v>
      </c>
      <c r="L68" s="32">
        <f>H68+I68+J68+K68</f>
        <v>10517.651142473118</v>
      </c>
    </row>
    <row r="69" spans="1:13">
      <c r="A69" s="45"/>
      <c r="B69" s="45" t="s">
        <v>112</v>
      </c>
      <c r="C69" s="22"/>
      <c r="D69" s="22"/>
      <c r="E69" s="22">
        <v>4574705</v>
      </c>
      <c r="F69" s="22">
        <v>2229758</v>
      </c>
      <c r="G69" s="63">
        <f>F69+E69</f>
        <v>6804463</v>
      </c>
      <c r="H69" s="63"/>
      <c r="I69" s="63"/>
      <c r="J69" s="63">
        <v>7071.1165994623652</v>
      </c>
      <c r="K69" s="63">
        <v>3446.5345430107523</v>
      </c>
      <c r="L69" s="63">
        <f t="shared" si="16"/>
        <v>10517.651142473118</v>
      </c>
    </row>
    <row r="70" spans="1:13">
      <c r="A70" s="37">
        <v>21</v>
      </c>
      <c r="B70" s="30" t="s">
        <v>29</v>
      </c>
      <c r="C70" s="31">
        <v>0</v>
      </c>
      <c r="D70" s="31">
        <v>468806</v>
      </c>
      <c r="E70" s="31">
        <v>476235</v>
      </c>
      <c r="F70" s="31">
        <v>274582</v>
      </c>
      <c r="G70" s="31">
        <f t="shared" ref="G70" si="28">SUM(C70:F70)</f>
        <v>1219623</v>
      </c>
      <c r="H70" s="32" t="s">
        <v>203</v>
      </c>
      <c r="I70" s="32">
        <v>724.63293010752682</v>
      </c>
      <c r="J70" s="32">
        <v>736.11592741935476</v>
      </c>
      <c r="K70" s="32">
        <v>424.42110215053759</v>
      </c>
      <c r="L70" s="32">
        <f>H70+I70+J70+K70</f>
        <v>1885.1699596774192</v>
      </c>
    </row>
    <row r="71" spans="1:13">
      <c r="A71" s="45"/>
      <c r="B71" s="45" t="s">
        <v>114</v>
      </c>
      <c r="C71" s="22"/>
      <c r="D71" s="22"/>
      <c r="E71" s="22">
        <v>476235</v>
      </c>
      <c r="F71" s="22">
        <v>120816.08</v>
      </c>
      <c r="G71" s="63">
        <f>E71+F71</f>
        <v>597051.07999999996</v>
      </c>
      <c r="H71" s="63"/>
      <c r="I71" s="63"/>
      <c r="J71" s="63">
        <v>736.11592741935476</v>
      </c>
      <c r="K71" s="63">
        <v>186.74528494623652</v>
      </c>
      <c r="L71" s="63">
        <f t="shared" si="16"/>
        <v>922.86121236559131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153765.92000000001</v>
      </c>
      <c r="G72" s="63">
        <f>E72+F72</f>
        <v>153765.92000000001</v>
      </c>
      <c r="H72" s="63"/>
      <c r="I72" s="63"/>
      <c r="J72" s="63"/>
      <c r="K72" s="63">
        <v>237.67581720430107</v>
      </c>
      <c r="L72" s="63">
        <f t="shared" si="16"/>
        <v>237.67581720430107</v>
      </c>
    </row>
    <row r="73" spans="1:13">
      <c r="A73" s="36">
        <v>22</v>
      </c>
      <c r="B73" s="24" t="s">
        <v>30</v>
      </c>
      <c r="C73" s="25">
        <v>774394</v>
      </c>
      <c r="D73" s="25">
        <v>0</v>
      </c>
      <c r="E73" s="25">
        <v>2147366</v>
      </c>
      <c r="F73" s="25">
        <v>459825</v>
      </c>
      <c r="G73" s="25">
        <f t="shared" ref="G73" si="29">SUM(C73:F73)</f>
        <v>3381585</v>
      </c>
      <c r="H73" s="26">
        <v>1196.9799731182793</v>
      </c>
      <c r="I73" s="26" t="s">
        <v>203</v>
      </c>
      <c r="J73" s="26">
        <v>3319.1813172043007</v>
      </c>
      <c r="K73" s="26">
        <v>710.75100806451599</v>
      </c>
      <c r="L73" s="26">
        <f>H73+I73+J73+K73</f>
        <v>5226.9122983870957</v>
      </c>
    </row>
    <row r="74" spans="1:13">
      <c r="A74" s="45"/>
      <c r="B74" s="45" t="s">
        <v>115</v>
      </c>
      <c r="C74" s="22">
        <v>774394</v>
      </c>
      <c r="D74" s="22">
        <v>0</v>
      </c>
      <c r="E74" s="22">
        <v>2147366</v>
      </c>
      <c r="F74" s="22">
        <v>459825</v>
      </c>
      <c r="G74" s="63">
        <f>F74+E74+C74</f>
        <v>3381585</v>
      </c>
      <c r="H74" s="63">
        <v>1196.9799731182793</v>
      </c>
      <c r="I74" s="63"/>
      <c r="J74" s="63">
        <v>3319.1813172043007</v>
      </c>
      <c r="K74" s="63">
        <v>710.75100806451599</v>
      </c>
      <c r="L74" s="63">
        <f t="shared" ref="L74" si="30">L73</f>
        <v>5226.9122983870957</v>
      </c>
    </row>
    <row r="75" spans="1:13">
      <c r="A75" s="37">
        <v>23</v>
      </c>
      <c r="B75" s="30" t="s">
        <v>31</v>
      </c>
      <c r="C75" s="31">
        <v>712516</v>
      </c>
      <c r="D75" s="31">
        <v>8204</v>
      </c>
      <c r="E75" s="31">
        <v>428480</v>
      </c>
      <c r="F75" s="31">
        <v>487600</v>
      </c>
      <c r="G75" s="31">
        <f t="shared" ref="G75" si="31">SUM(C75:F75)</f>
        <v>1636800</v>
      </c>
      <c r="H75" s="32">
        <v>1101.3352150537632</v>
      </c>
      <c r="I75" s="32">
        <v>12.680913978494623</v>
      </c>
      <c r="J75" s="32">
        <v>662.30107526881716</v>
      </c>
      <c r="K75" s="32">
        <v>753.68279569892468</v>
      </c>
      <c r="L75" s="32">
        <f>H75+I75+J75+K75</f>
        <v>2529.9999999999995</v>
      </c>
    </row>
    <row r="76" spans="1:13">
      <c r="A76" s="45"/>
      <c r="B76" s="45" t="s">
        <v>116</v>
      </c>
      <c r="C76" s="22">
        <v>712516</v>
      </c>
      <c r="D76" s="22">
        <v>8204</v>
      </c>
      <c r="E76" s="22">
        <v>77126.399999999994</v>
      </c>
      <c r="F76" s="22">
        <v>41933.599999999999</v>
      </c>
      <c r="G76" s="63">
        <f>C76+D76+E76+F76</f>
        <v>839780</v>
      </c>
      <c r="H76" s="63">
        <v>1101.3352150537632</v>
      </c>
      <c r="I76" s="63">
        <v>12.680913978494623</v>
      </c>
      <c r="J76" s="63">
        <v>119.21419354838707</v>
      </c>
      <c r="K76" s="63">
        <v>64.816720430107523</v>
      </c>
      <c r="L76" s="63">
        <f t="shared" ref="L76:L77" si="32">SUM(H76:K76)</f>
        <v>1298.0470430107525</v>
      </c>
    </row>
    <row r="77" spans="1:13">
      <c r="A77" s="45"/>
      <c r="B77" s="45" t="s">
        <v>117</v>
      </c>
      <c r="C77" s="22"/>
      <c r="D77" s="22"/>
      <c r="E77" s="22">
        <v>351353.59999999998</v>
      </c>
      <c r="F77" s="22">
        <v>445666.4</v>
      </c>
      <c r="G77" s="63">
        <f>C77+D77+E77+F77</f>
        <v>797020</v>
      </c>
      <c r="H77" s="63"/>
      <c r="I77" s="63"/>
      <c r="J77" s="63">
        <v>543.08688172043003</v>
      </c>
      <c r="K77" s="63">
        <v>688.8660752688171</v>
      </c>
      <c r="L77" s="63">
        <f t="shared" si="32"/>
        <v>1231.952956989247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152210</v>
      </c>
      <c r="F78" s="31">
        <v>186900</v>
      </c>
      <c r="G78" s="31">
        <f t="shared" ref="G78" si="33">SUM(C78:F78)</f>
        <v>339110</v>
      </c>
      <c r="H78" s="32" t="s">
        <v>203</v>
      </c>
      <c r="I78" s="32" t="s">
        <v>203</v>
      </c>
      <c r="J78" s="32">
        <v>235.27083333333331</v>
      </c>
      <c r="K78" s="32">
        <v>288.89112903225805</v>
      </c>
      <c r="L78" s="32">
        <f>H78+I78+J78+K78</f>
        <v>524.16196236559131</v>
      </c>
    </row>
    <row r="79" spans="1:13">
      <c r="A79" s="45"/>
      <c r="B79" s="45" t="s">
        <v>118</v>
      </c>
      <c r="C79" s="22"/>
      <c r="D79" s="22"/>
      <c r="E79" s="22">
        <v>152210</v>
      </c>
      <c r="F79" s="22">
        <v>186900</v>
      </c>
      <c r="G79" s="22">
        <f>SUM(C79:F79)</f>
        <v>339110</v>
      </c>
      <c r="H79" s="63"/>
      <c r="I79" s="63"/>
      <c r="J79" s="63">
        <v>235.27083333333331</v>
      </c>
      <c r="K79" s="63">
        <v>288.89112903225805</v>
      </c>
      <c r="L79" s="63">
        <f>H79+I79+J79+K79</f>
        <v>524.16196236559131</v>
      </c>
    </row>
    <row r="80" spans="1:13">
      <c r="A80" s="37">
        <v>25</v>
      </c>
      <c r="B80" s="30" t="s">
        <v>33</v>
      </c>
      <c r="C80" s="31">
        <v>296327</v>
      </c>
      <c r="D80" s="31">
        <v>0</v>
      </c>
      <c r="E80" s="31">
        <v>1738207</v>
      </c>
      <c r="F80" s="31">
        <v>711211</v>
      </c>
      <c r="G80" s="31">
        <f t="shared" ref="G80:G87" si="34">SUM(C80:F80)</f>
        <v>2745745</v>
      </c>
      <c r="H80" s="32">
        <v>458.0323252688172</v>
      </c>
      <c r="I80" s="32" t="s">
        <v>203</v>
      </c>
      <c r="J80" s="32">
        <v>2686.7446908602151</v>
      </c>
      <c r="K80" s="32">
        <v>1099.3180779569891</v>
      </c>
      <c r="L80" s="32">
        <f>H80+I80+J80+K80</f>
        <v>4244.0950940860212</v>
      </c>
    </row>
    <row r="81" spans="1:12">
      <c r="A81" s="45"/>
      <c r="B81" s="45" t="s">
        <v>119</v>
      </c>
      <c r="C81" s="22">
        <v>296327</v>
      </c>
      <c r="D81" s="22"/>
      <c r="E81" s="22">
        <v>318092</v>
      </c>
      <c r="F81" s="22">
        <v>364140</v>
      </c>
      <c r="G81" s="63">
        <f t="shared" si="34"/>
        <v>978559</v>
      </c>
      <c r="H81" s="63">
        <v>458.0323252688172</v>
      </c>
      <c r="I81" s="63"/>
      <c r="J81" s="63">
        <v>491.67446236559135</v>
      </c>
      <c r="K81" s="63">
        <v>562.85080645161281</v>
      </c>
      <c r="L81" s="63">
        <f t="shared" ref="L81:L85" si="35">H81+I81+J81+K81</f>
        <v>1512.5575940860213</v>
      </c>
    </row>
    <row r="82" spans="1:12">
      <c r="A82" s="45"/>
      <c r="B82" s="45" t="s">
        <v>120</v>
      </c>
      <c r="C82" s="22"/>
      <c r="D82" s="22"/>
      <c r="E82" s="22">
        <v>1013375</v>
      </c>
      <c r="F82" s="22">
        <v>347071</v>
      </c>
      <c r="G82" s="63">
        <f t="shared" si="34"/>
        <v>1360446</v>
      </c>
      <c r="H82" s="63"/>
      <c r="I82" s="63"/>
      <c r="J82" s="63">
        <v>1566.3726478494623</v>
      </c>
      <c r="K82" s="63">
        <v>536.46727150537629</v>
      </c>
      <c r="L82" s="63">
        <f t="shared" si="35"/>
        <v>2102.8399193548385</v>
      </c>
    </row>
    <row r="83" spans="1:12">
      <c r="A83" s="45"/>
      <c r="B83" s="45" t="s">
        <v>122</v>
      </c>
      <c r="C83" s="22"/>
      <c r="D83" s="22"/>
      <c r="E83" s="22">
        <v>20858</v>
      </c>
      <c r="F83" s="22"/>
      <c r="G83" s="63">
        <f t="shared" si="34"/>
        <v>20858</v>
      </c>
      <c r="H83" s="63"/>
      <c r="I83" s="63"/>
      <c r="J83" s="63">
        <v>32.240188172043005</v>
      </c>
      <c r="K83" s="63"/>
      <c r="L83" s="63">
        <f t="shared" si="35"/>
        <v>32.240188172043005</v>
      </c>
    </row>
    <row r="84" spans="1:12">
      <c r="A84" s="45"/>
      <c r="B84" s="45" t="s">
        <v>121</v>
      </c>
      <c r="C84" s="22"/>
      <c r="D84" s="22"/>
      <c r="E84" s="22">
        <v>375453</v>
      </c>
      <c r="F84" s="22"/>
      <c r="G84" s="63">
        <f t="shared" si="34"/>
        <v>375453</v>
      </c>
      <c r="H84" s="63"/>
      <c r="I84" s="63"/>
      <c r="J84" s="63">
        <v>580.33729838709667</v>
      </c>
      <c r="K84" s="63"/>
      <c r="L84" s="63">
        <f t="shared" si="35"/>
        <v>580.33729838709667</v>
      </c>
    </row>
    <row r="85" spans="1:12">
      <c r="A85" s="45"/>
      <c r="B85" s="45" t="s">
        <v>123</v>
      </c>
      <c r="C85" s="22"/>
      <c r="D85" s="22"/>
      <c r="E85" s="22">
        <v>8691</v>
      </c>
      <c r="F85" s="22"/>
      <c r="G85" s="63">
        <f t="shared" si="34"/>
        <v>8691</v>
      </c>
      <c r="H85" s="63"/>
      <c r="I85" s="63"/>
      <c r="J85" s="63">
        <v>13.43366935483871</v>
      </c>
      <c r="K85" s="63"/>
      <c r="L85" s="63">
        <f t="shared" si="35"/>
        <v>13.43366935483871</v>
      </c>
    </row>
    <row r="86" spans="1:12">
      <c r="A86" s="45"/>
      <c r="B86" s="45" t="s">
        <v>210</v>
      </c>
      <c r="C86" s="22"/>
      <c r="D86" s="22"/>
      <c r="E86" s="22">
        <v>1738</v>
      </c>
      <c r="F86" s="22"/>
      <c r="G86" s="63"/>
      <c r="H86" s="63"/>
      <c r="I86" s="63"/>
      <c r="J86" s="63">
        <v>2.6864247311827953</v>
      </c>
      <c r="K86" s="63"/>
      <c r="L86" s="63">
        <f>H86+I86+J86+K86</f>
        <v>2.6864247311827953</v>
      </c>
    </row>
    <row r="87" spans="1:12">
      <c r="A87" s="37">
        <v>26</v>
      </c>
      <c r="B87" s="30" t="s">
        <v>34</v>
      </c>
      <c r="C87" s="31">
        <v>0</v>
      </c>
      <c r="D87" s="31">
        <v>0</v>
      </c>
      <c r="E87" s="31">
        <v>1277898</v>
      </c>
      <c r="F87" s="31">
        <v>695577.4</v>
      </c>
      <c r="G87" s="31">
        <f t="shared" si="34"/>
        <v>1973475.4</v>
      </c>
      <c r="H87" s="32" t="s">
        <v>203</v>
      </c>
      <c r="I87" s="32" t="s">
        <v>203</v>
      </c>
      <c r="J87" s="32">
        <v>1975.2455645161288</v>
      </c>
      <c r="K87" s="32">
        <v>1075.1532392473118</v>
      </c>
      <c r="L87" s="32">
        <f>H87+I87+J87+K87</f>
        <v>3050.3988037634408</v>
      </c>
    </row>
    <row r="88" spans="1:12">
      <c r="A88" s="45"/>
      <c r="B88" s="45" t="s">
        <v>124</v>
      </c>
      <c r="C88" s="22"/>
      <c r="D88" s="22"/>
      <c r="E88" s="22">
        <v>641759</v>
      </c>
      <c r="F88" s="22">
        <v>452264.4</v>
      </c>
      <c r="G88" s="63">
        <f>SUM(C88:F88)</f>
        <v>1094023.3999999999</v>
      </c>
      <c r="H88" s="63"/>
      <c r="I88" s="63"/>
      <c r="J88" s="63">
        <v>991.96619623655909</v>
      </c>
      <c r="K88" s="63">
        <v>699.06459677419343</v>
      </c>
      <c r="L88" s="63">
        <f t="shared" ref="L88:L93" si="36">H88+I88+J88+K88</f>
        <v>1691.0307930107524</v>
      </c>
    </row>
    <row r="89" spans="1:12">
      <c r="A89" s="45"/>
      <c r="B89" s="45" t="s">
        <v>127</v>
      </c>
      <c r="C89" s="22"/>
      <c r="D89" s="22"/>
      <c r="E89" s="22">
        <v>437680</v>
      </c>
      <c r="F89" s="22">
        <v>189197</v>
      </c>
      <c r="G89" s="63">
        <f t="shared" ref="G89:G93" si="37">SUM(C89:F89)</f>
        <v>626877</v>
      </c>
      <c r="H89" s="63"/>
      <c r="I89" s="63"/>
      <c r="J89" s="63">
        <v>676.52150537634395</v>
      </c>
      <c r="K89" s="63">
        <v>292.44159946236556</v>
      </c>
      <c r="L89" s="63">
        <f t="shared" si="36"/>
        <v>968.96310483870957</v>
      </c>
    </row>
    <row r="90" spans="1:12">
      <c r="A90" s="45"/>
      <c r="B90" s="45" t="s">
        <v>125</v>
      </c>
      <c r="C90" s="22"/>
      <c r="D90" s="22"/>
      <c r="E90" s="22">
        <v>133924</v>
      </c>
      <c r="F90" s="22">
        <v>1948</v>
      </c>
      <c r="G90" s="63">
        <f t="shared" si="37"/>
        <v>135872</v>
      </c>
      <c r="H90" s="63"/>
      <c r="I90" s="63"/>
      <c r="J90" s="63">
        <v>207.00618279569889</v>
      </c>
      <c r="K90" s="63">
        <v>3.0110215053763438</v>
      </c>
      <c r="L90" s="63">
        <f t="shared" si="36"/>
        <v>210.01720430107522</v>
      </c>
    </row>
    <row r="91" spans="1:12">
      <c r="A91" s="45"/>
      <c r="B91" s="45" t="s">
        <v>126</v>
      </c>
      <c r="C91" s="22"/>
      <c r="D91" s="22"/>
      <c r="E91" s="22">
        <v>11118</v>
      </c>
      <c r="F91" s="22"/>
      <c r="G91" s="63">
        <f t="shared" si="37"/>
        <v>11118</v>
      </c>
      <c r="H91" s="63"/>
      <c r="I91" s="63"/>
      <c r="J91" s="63">
        <v>17.185080645161289</v>
      </c>
      <c r="K91" s="63"/>
      <c r="L91" s="63">
        <f t="shared" si="36"/>
        <v>17.185080645161289</v>
      </c>
    </row>
    <row r="92" spans="1:12">
      <c r="A92" s="45"/>
      <c r="B92" s="45" t="s">
        <v>128</v>
      </c>
      <c r="C92" s="22"/>
      <c r="D92" s="22"/>
      <c r="E92" s="22">
        <v>19680</v>
      </c>
      <c r="F92" s="22">
        <v>28310</v>
      </c>
      <c r="G92" s="63">
        <f t="shared" si="37"/>
        <v>47990</v>
      </c>
      <c r="H92" s="63"/>
      <c r="I92" s="63"/>
      <c r="J92" s="63">
        <v>30.419354838709676</v>
      </c>
      <c r="K92" s="63">
        <v>43.758736559139784</v>
      </c>
      <c r="L92" s="63">
        <f t="shared" si="36"/>
        <v>74.178091397849457</v>
      </c>
    </row>
    <row r="93" spans="1:12">
      <c r="A93" s="45"/>
      <c r="B93" s="45" t="s">
        <v>129</v>
      </c>
      <c r="C93" s="22"/>
      <c r="D93" s="22"/>
      <c r="E93" s="22">
        <v>33737</v>
      </c>
      <c r="F93" s="22">
        <v>23858</v>
      </c>
      <c r="G93" s="63">
        <f t="shared" si="37"/>
        <v>57595</v>
      </c>
      <c r="H93" s="63"/>
      <c r="I93" s="63"/>
      <c r="J93" s="63">
        <v>52.147244623655908</v>
      </c>
      <c r="K93" s="63">
        <v>36.877284946236557</v>
      </c>
      <c r="L93" s="63">
        <f t="shared" si="36"/>
        <v>89.024529569892465</v>
      </c>
    </row>
    <row r="94" spans="1:12">
      <c r="A94" s="37">
        <v>27</v>
      </c>
      <c r="B94" s="30" t="s">
        <v>35</v>
      </c>
      <c r="C94" s="31">
        <v>433740</v>
      </c>
      <c r="D94" s="31">
        <v>0</v>
      </c>
      <c r="E94" s="31">
        <v>580322</v>
      </c>
      <c r="F94" s="31">
        <v>466798</v>
      </c>
      <c r="G94" s="31">
        <f t="shared" ref="G94" si="38">SUM(C94:F94)</f>
        <v>1480860</v>
      </c>
      <c r="H94" s="32">
        <v>670.43145161290317</v>
      </c>
      <c r="I94" s="32" t="s">
        <v>203</v>
      </c>
      <c r="J94" s="32">
        <v>897.0030913978494</v>
      </c>
      <c r="K94" s="32">
        <v>721.52916666666658</v>
      </c>
      <c r="L94" s="32">
        <f>H94+I94+J94+K94</f>
        <v>2288.963709677419</v>
      </c>
    </row>
    <row r="95" spans="1:12">
      <c r="A95" s="45"/>
      <c r="B95" s="45" t="s">
        <v>130</v>
      </c>
      <c r="C95" s="22">
        <v>433740</v>
      </c>
      <c r="D95" s="22">
        <v>0</v>
      </c>
      <c r="E95" s="22">
        <v>580322</v>
      </c>
      <c r="F95" s="22">
        <v>466798</v>
      </c>
      <c r="G95" s="63">
        <f>C95+D95+E95+F95</f>
        <v>1480860</v>
      </c>
      <c r="H95" s="63">
        <v>670.43145161290317</v>
      </c>
      <c r="I95" s="63"/>
      <c r="J95" s="63">
        <v>897.0030913978494</v>
      </c>
      <c r="K95" s="63">
        <v>721.52916666666658</v>
      </c>
      <c r="L95" s="63">
        <f>H95+I95+J95+K95</f>
        <v>2288.963709677419</v>
      </c>
    </row>
    <row r="96" spans="1:12">
      <c r="A96" s="37">
        <v>28</v>
      </c>
      <c r="B96" s="30" t="s">
        <v>36</v>
      </c>
      <c r="C96" s="31">
        <v>264428</v>
      </c>
      <c r="D96" s="31">
        <v>0</v>
      </c>
      <c r="E96" s="31">
        <v>1210152</v>
      </c>
      <c r="F96" s="31">
        <v>583912</v>
      </c>
      <c r="G96" s="31">
        <f t="shared" ref="G96:G99" si="39">SUM(C96:F96)</f>
        <v>2058492</v>
      </c>
      <c r="H96" s="32">
        <v>408.72607526881717</v>
      </c>
      <c r="I96" s="32" t="s">
        <v>203</v>
      </c>
      <c r="J96" s="32">
        <v>1870.5306451612901</v>
      </c>
      <c r="K96" s="32">
        <v>902.55215053763436</v>
      </c>
      <c r="L96" s="32">
        <f>H96+I96+J96+K96</f>
        <v>3181.8088709677413</v>
      </c>
    </row>
    <row r="97" spans="1:12">
      <c r="A97" s="45"/>
      <c r="B97" s="45" t="s">
        <v>131</v>
      </c>
      <c r="C97" s="22">
        <v>264428</v>
      </c>
      <c r="D97" s="22"/>
      <c r="E97" s="22">
        <v>1133912</v>
      </c>
      <c r="F97" s="22">
        <v>583912</v>
      </c>
      <c r="G97" s="63">
        <f>SUM(C97:F97)</f>
        <v>1982252</v>
      </c>
      <c r="H97" s="63">
        <v>408.72607526881717</v>
      </c>
      <c r="I97" s="63"/>
      <c r="J97" s="63">
        <v>1752.6865591397848</v>
      </c>
      <c r="K97" s="63">
        <v>902.55215053763436</v>
      </c>
      <c r="L97" s="63">
        <f t="shared" ref="L97:L111" si="40">H97+I97+J97+K97</f>
        <v>3063.9647849462363</v>
      </c>
    </row>
    <row r="98" spans="1:12">
      <c r="A98" s="45"/>
      <c r="B98" s="45" t="s">
        <v>97</v>
      </c>
      <c r="C98" s="22"/>
      <c r="D98" s="22"/>
      <c r="E98" s="22">
        <v>76240</v>
      </c>
      <c r="F98" s="22"/>
      <c r="G98" s="63">
        <f t="shared" si="39"/>
        <v>76240</v>
      </c>
      <c r="H98" s="63"/>
      <c r="I98" s="63"/>
      <c r="J98" s="63">
        <v>117.84408602150536</v>
      </c>
      <c r="K98" s="63"/>
      <c r="L98" s="63">
        <f t="shared" si="40"/>
        <v>117.84408602150536</v>
      </c>
    </row>
    <row r="99" spans="1:12">
      <c r="A99" s="37">
        <v>29</v>
      </c>
      <c r="B99" s="30" t="s">
        <v>37</v>
      </c>
      <c r="C99" s="31">
        <v>0</v>
      </c>
      <c r="D99" s="31">
        <v>0</v>
      </c>
      <c r="E99" s="31">
        <v>2797567</v>
      </c>
      <c r="F99" s="31">
        <v>1357895</v>
      </c>
      <c r="G99" s="31">
        <f t="shared" si="39"/>
        <v>4155462</v>
      </c>
      <c r="H99" s="32" t="s">
        <v>203</v>
      </c>
      <c r="I99" s="32" t="s">
        <v>203</v>
      </c>
      <c r="J99" s="32">
        <v>4324.1963037634405</v>
      </c>
      <c r="K99" s="32">
        <v>2098.8968413978491</v>
      </c>
      <c r="L99" s="32">
        <f>H99+I99+J99+K99</f>
        <v>6423.0931451612896</v>
      </c>
    </row>
    <row r="100" spans="1:12">
      <c r="A100" s="45"/>
      <c r="B100" s="45" t="s">
        <v>132</v>
      </c>
      <c r="C100" s="22">
        <v>0</v>
      </c>
      <c r="D100" s="22">
        <v>0</v>
      </c>
      <c r="E100" s="22">
        <v>2797567</v>
      </c>
      <c r="F100" s="22">
        <v>1357895</v>
      </c>
      <c r="G100" s="22">
        <f t="shared" ref="G100" si="41">G99</f>
        <v>4155462</v>
      </c>
      <c r="H100" s="63"/>
      <c r="I100" s="63"/>
      <c r="J100" s="63">
        <v>4324.1963037634405</v>
      </c>
      <c r="K100" s="63">
        <v>2098.8968413978491</v>
      </c>
      <c r="L100" s="63">
        <f t="shared" si="40"/>
        <v>6423.0931451612896</v>
      </c>
    </row>
    <row r="101" spans="1:12">
      <c r="A101" s="37">
        <v>30</v>
      </c>
      <c r="B101" s="30" t="s">
        <v>38</v>
      </c>
      <c r="C101" s="31">
        <v>0</v>
      </c>
      <c r="D101" s="31">
        <v>0</v>
      </c>
      <c r="E101" s="31">
        <v>698382</v>
      </c>
      <c r="F101" s="46">
        <v>503805</v>
      </c>
      <c r="G101" s="31">
        <f t="shared" ref="G101" si="42">SUM(C101:F101)</f>
        <v>1202187</v>
      </c>
      <c r="H101" s="32" t="s">
        <v>203</v>
      </c>
      <c r="I101" s="32" t="s">
        <v>203</v>
      </c>
      <c r="J101" s="32">
        <v>1079.4883064516127</v>
      </c>
      <c r="K101" s="32">
        <v>778.73084677419342</v>
      </c>
      <c r="L101" s="32">
        <f t="shared" si="40"/>
        <v>1858.2191532258062</v>
      </c>
    </row>
    <row r="102" spans="1:12">
      <c r="A102" s="45"/>
      <c r="B102" s="45" t="s">
        <v>133</v>
      </c>
      <c r="C102" s="22"/>
      <c r="D102" s="22"/>
      <c r="E102" s="22">
        <v>698382</v>
      </c>
      <c r="F102" s="22">
        <v>503805</v>
      </c>
      <c r="G102" s="63">
        <f>E102+F102</f>
        <v>1202187</v>
      </c>
      <c r="H102" s="63"/>
      <c r="I102" s="63"/>
      <c r="J102" s="63">
        <v>1079.4883064516127</v>
      </c>
      <c r="K102" s="63">
        <v>778.73084677419342</v>
      </c>
      <c r="L102" s="63">
        <f t="shared" si="40"/>
        <v>1858.2191532258062</v>
      </c>
    </row>
    <row r="103" spans="1:12">
      <c r="A103" s="36">
        <v>31</v>
      </c>
      <c r="B103" s="24" t="s">
        <v>39</v>
      </c>
      <c r="C103" s="25">
        <v>513406</v>
      </c>
      <c r="D103" s="25">
        <v>98058</v>
      </c>
      <c r="E103" s="25">
        <v>3814223</v>
      </c>
      <c r="F103" s="25">
        <v>1459359</v>
      </c>
      <c r="G103" s="25">
        <f t="shared" ref="G103" si="43">SUM(C103:F103)</f>
        <v>5885046</v>
      </c>
      <c r="H103" s="26">
        <v>793.57110215053751</v>
      </c>
      <c r="I103" s="26">
        <v>151.56814516129032</v>
      </c>
      <c r="J103" s="26">
        <v>5895.6403897849459</v>
      </c>
      <c r="K103" s="26">
        <v>2255.7296370967742</v>
      </c>
      <c r="L103" s="26">
        <f t="shared" si="40"/>
        <v>9096.5092741935478</v>
      </c>
    </row>
    <row r="104" spans="1:12">
      <c r="A104" s="45"/>
      <c r="B104" s="45" t="s">
        <v>134</v>
      </c>
      <c r="C104" s="22">
        <v>513406</v>
      </c>
      <c r="D104" s="22">
        <v>98058</v>
      </c>
      <c r="E104" s="22">
        <v>3814223</v>
      </c>
      <c r="F104" s="22">
        <v>1459359</v>
      </c>
      <c r="G104" s="63">
        <f>C104+D104+E104+F104</f>
        <v>5885046</v>
      </c>
      <c r="H104" s="63">
        <v>793.57110215053751</v>
      </c>
      <c r="I104" s="63"/>
      <c r="J104" s="63">
        <v>5895.6403897849459</v>
      </c>
      <c r="K104" s="63">
        <v>2255.7296370967742</v>
      </c>
      <c r="L104" s="63">
        <f t="shared" si="40"/>
        <v>8944.9411290322569</v>
      </c>
    </row>
    <row r="105" spans="1:12">
      <c r="A105" s="37">
        <v>32</v>
      </c>
      <c r="B105" s="30" t="s">
        <v>40</v>
      </c>
      <c r="C105" s="31">
        <v>0</v>
      </c>
      <c r="D105" s="31">
        <v>0</v>
      </c>
      <c r="E105" s="31">
        <v>338002</v>
      </c>
      <c r="F105" s="47">
        <v>39872</v>
      </c>
      <c r="G105" s="31">
        <f t="shared" ref="G105:G107" si="44">SUM(C105:F105)</f>
        <v>377874</v>
      </c>
      <c r="H105" s="32" t="s">
        <v>203</v>
      </c>
      <c r="I105" s="32" t="s">
        <v>203</v>
      </c>
      <c r="J105" s="32">
        <v>522.44932795698924</v>
      </c>
      <c r="K105" s="32">
        <v>61.630107526881716</v>
      </c>
      <c r="L105" s="32">
        <f t="shared" si="40"/>
        <v>584.07943548387095</v>
      </c>
    </row>
    <row r="106" spans="1:12" ht="30">
      <c r="A106" s="45"/>
      <c r="B106" s="48" t="s">
        <v>135</v>
      </c>
      <c r="C106" s="22"/>
      <c r="D106" s="22"/>
      <c r="E106" s="22">
        <v>338002</v>
      </c>
      <c r="F106" s="22">
        <v>39872</v>
      </c>
      <c r="G106" s="63">
        <f t="shared" si="44"/>
        <v>377874</v>
      </c>
      <c r="H106" s="63"/>
      <c r="I106" s="63"/>
      <c r="J106" s="63">
        <v>522.44932795698924</v>
      </c>
      <c r="K106" s="63">
        <v>61.630107526881716</v>
      </c>
      <c r="L106" s="63">
        <f t="shared" si="40"/>
        <v>584.07943548387095</v>
      </c>
    </row>
    <row r="107" spans="1:12">
      <c r="A107" s="36">
        <v>33</v>
      </c>
      <c r="B107" s="24" t="s">
        <v>41</v>
      </c>
      <c r="C107" s="25">
        <v>144988</v>
      </c>
      <c r="D107" s="25">
        <v>0</v>
      </c>
      <c r="E107" s="25">
        <v>84623</v>
      </c>
      <c r="F107" s="25">
        <v>79804</v>
      </c>
      <c r="G107" s="25">
        <f t="shared" si="44"/>
        <v>309415</v>
      </c>
      <c r="H107" s="26">
        <v>224.10779569892472</v>
      </c>
      <c r="I107" s="26" t="s">
        <v>203</v>
      </c>
      <c r="J107" s="26">
        <v>130.80168010752686</v>
      </c>
      <c r="K107" s="26">
        <v>123.3529569892473</v>
      </c>
      <c r="L107" s="26">
        <f t="shared" si="40"/>
        <v>478.26243279569894</v>
      </c>
    </row>
    <row r="108" spans="1:12">
      <c r="A108" s="45"/>
      <c r="B108" s="45" t="s">
        <v>136</v>
      </c>
      <c r="C108" s="22">
        <v>144988</v>
      </c>
      <c r="D108" s="22">
        <v>0</v>
      </c>
      <c r="E108" s="22">
        <v>84623</v>
      </c>
      <c r="F108" s="22">
        <v>79804</v>
      </c>
      <c r="G108" s="63">
        <f t="shared" ref="G108" si="45">G107</f>
        <v>309415</v>
      </c>
      <c r="H108" s="63">
        <v>224.10779569892472</v>
      </c>
      <c r="I108" s="63"/>
      <c r="J108" s="63">
        <v>130.80168010752686</v>
      </c>
      <c r="K108" s="63">
        <v>123.3529569892473</v>
      </c>
      <c r="L108" s="63">
        <f t="shared" si="40"/>
        <v>478.26243279569894</v>
      </c>
    </row>
    <row r="109" spans="1:12">
      <c r="A109" s="37">
        <v>34</v>
      </c>
      <c r="B109" s="30" t="s">
        <v>42</v>
      </c>
      <c r="C109" s="31">
        <v>0</v>
      </c>
      <c r="D109" s="31">
        <v>0</v>
      </c>
      <c r="E109" s="31">
        <v>217978</v>
      </c>
      <c r="F109" s="31">
        <v>39887</v>
      </c>
      <c r="G109" s="31">
        <f t="shared" ref="G109:G114" si="46">SUM(C109:F109)</f>
        <v>257865</v>
      </c>
      <c r="H109" s="32" t="s">
        <v>203</v>
      </c>
      <c r="I109" s="32" t="s">
        <v>203</v>
      </c>
      <c r="J109" s="32">
        <v>336.92836021505377</v>
      </c>
      <c r="K109" s="32">
        <v>61.653293010752684</v>
      </c>
      <c r="L109" s="32">
        <f t="shared" si="40"/>
        <v>398.58165322580646</v>
      </c>
    </row>
    <row r="110" spans="1:12" ht="30">
      <c r="A110" s="45"/>
      <c r="B110" s="48" t="s">
        <v>138</v>
      </c>
      <c r="C110" s="22"/>
      <c r="D110" s="22"/>
      <c r="E110" s="22">
        <v>52314.720000000001</v>
      </c>
      <c r="F110" s="22">
        <v>2433.107</v>
      </c>
      <c r="G110" s="63">
        <f t="shared" si="46"/>
        <v>54747.827000000005</v>
      </c>
      <c r="H110" s="63"/>
      <c r="I110" s="63"/>
      <c r="J110" s="63">
        <v>80.862806451612897</v>
      </c>
      <c r="K110" s="63">
        <v>3.7608508736559134</v>
      </c>
      <c r="L110" s="63">
        <f t="shared" si="40"/>
        <v>84.623657325268809</v>
      </c>
    </row>
    <row r="111" spans="1:12" ht="30" customHeight="1">
      <c r="A111" s="45"/>
      <c r="B111" s="45" t="s">
        <v>137</v>
      </c>
      <c r="C111" s="22"/>
      <c r="D111" s="22"/>
      <c r="E111" s="22">
        <v>165663.28</v>
      </c>
      <c r="F111" s="22">
        <v>37453.892999999996</v>
      </c>
      <c r="G111" s="63">
        <f t="shared" si="46"/>
        <v>203117.17300000001</v>
      </c>
      <c r="H111" s="63"/>
      <c r="I111" s="63"/>
      <c r="J111" s="63">
        <v>256.06555376344085</v>
      </c>
      <c r="K111" s="63">
        <v>57.892442137096758</v>
      </c>
      <c r="L111" s="63">
        <f t="shared" si="40"/>
        <v>313.95799590053758</v>
      </c>
    </row>
    <row r="112" spans="1:12">
      <c r="A112" s="37">
        <v>35</v>
      </c>
      <c r="B112" s="30" t="s">
        <v>43</v>
      </c>
      <c r="C112" s="31">
        <v>0</v>
      </c>
      <c r="D112" s="31">
        <v>194581</v>
      </c>
      <c r="E112" s="31">
        <v>697442</v>
      </c>
      <c r="F112" s="31">
        <v>778557</v>
      </c>
      <c r="G112" s="31">
        <f t="shared" si="46"/>
        <v>1670580</v>
      </c>
      <c r="H112" s="32" t="s">
        <v>203</v>
      </c>
      <c r="I112" s="32">
        <v>300.7636424731183</v>
      </c>
      <c r="J112" s="32">
        <v>1078.0353494623655</v>
      </c>
      <c r="K112" s="32">
        <v>1203.4147177419354</v>
      </c>
      <c r="L112" s="32">
        <f>H112+I112+J112+K112</f>
        <v>2582.2137096774195</v>
      </c>
    </row>
    <row r="113" spans="1:12">
      <c r="A113" s="45"/>
      <c r="B113" s="45" t="s">
        <v>139</v>
      </c>
      <c r="C113" s="22"/>
      <c r="D113" s="22">
        <v>194581</v>
      </c>
      <c r="E113" s="22">
        <v>697442</v>
      </c>
      <c r="F113" s="22">
        <v>778557</v>
      </c>
      <c r="G113" s="63">
        <f t="shared" si="46"/>
        <v>1670580</v>
      </c>
      <c r="H113" s="63"/>
      <c r="I113" s="63">
        <v>300.7636424731183</v>
      </c>
      <c r="J113" s="63">
        <v>1078.0353494623655</v>
      </c>
      <c r="K113" s="63">
        <v>1203.4147177419354</v>
      </c>
      <c r="L113" s="63">
        <f>H113+I113+J113+K113</f>
        <v>2582.2137096774195</v>
      </c>
    </row>
    <row r="114" spans="1:12">
      <c r="A114" s="37">
        <v>36</v>
      </c>
      <c r="B114" s="30" t="s">
        <v>44</v>
      </c>
      <c r="C114" s="31">
        <v>0</v>
      </c>
      <c r="D114" s="31">
        <v>0</v>
      </c>
      <c r="E114" s="31">
        <v>385525</v>
      </c>
      <c r="F114" s="31">
        <v>377316</v>
      </c>
      <c r="G114" s="31">
        <f t="shared" si="46"/>
        <v>762841</v>
      </c>
      <c r="H114" s="32" t="s">
        <v>203</v>
      </c>
      <c r="I114" s="32" t="s">
        <v>203</v>
      </c>
      <c r="J114" s="32">
        <v>595.90557795698919</v>
      </c>
      <c r="K114" s="32">
        <v>583.21693548387088</v>
      </c>
      <c r="L114" s="32">
        <f>H114+I114+J114+K114</f>
        <v>1179.1225134408601</v>
      </c>
    </row>
    <row r="115" spans="1:12">
      <c r="A115" s="45"/>
      <c r="B115" s="45" t="s">
        <v>140</v>
      </c>
      <c r="C115" s="22"/>
      <c r="D115" s="22"/>
      <c r="E115" s="22">
        <v>385525</v>
      </c>
      <c r="F115" s="22">
        <v>377316</v>
      </c>
      <c r="G115" s="63">
        <f>SUM(C115:F115)</f>
        <v>762841</v>
      </c>
      <c r="H115" s="63"/>
      <c r="I115" s="63"/>
      <c r="J115" s="63">
        <v>595.90557795698919</v>
      </c>
      <c r="K115" s="63">
        <v>583.21693548387088</v>
      </c>
      <c r="L115" s="63">
        <f>SUM(H115:K115)</f>
        <v>1179.1225134408601</v>
      </c>
    </row>
    <row r="116" spans="1:12">
      <c r="A116" s="37">
        <v>37</v>
      </c>
      <c r="B116" s="30" t="s">
        <v>45</v>
      </c>
      <c r="C116" s="31">
        <v>132180</v>
      </c>
      <c r="D116" s="31">
        <v>0</v>
      </c>
      <c r="E116" s="31">
        <v>1097805</v>
      </c>
      <c r="F116" s="31">
        <v>253755</v>
      </c>
      <c r="G116" s="31">
        <f t="shared" ref="G116:G126" si="47">SUM(C116:F116)</f>
        <v>1483740</v>
      </c>
      <c r="H116" s="32">
        <v>204.31048387096772</v>
      </c>
      <c r="I116" s="32" t="s">
        <v>203</v>
      </c>
      <c r="J116" s="32">
        <v>1696.8760080645161</v>
      </c>
      <c r="K116" s="32">
        <v>392.22883064516128</v>
      </c>
      <c r="L116" s="32">
        <f>H116+I116+J116+K116</f>
        <v>2293.4153225806454</v>
      </c>
    </row>
    <row r="117" spans="1:12">
      <c r="A117" s="45"/>
      <c r="B117" s="45" t="s">
        <v>146</v>
      </c>
      <c r="C117" s="22">
        <v>132180</v>
      </c>
      <c r="D117" s="22"/>
      <c r="E117" s="22">
        <v>322645</v>
      </c>
      <c r="F117" s="22">
        <v>65976</v>
      </c>
      <c r="G117" s="63">
        <f>SUM(C117:F117)</f>
        <v>520801</v>
      </c>
      <c r="H117" s="63">
        <v>204.31048387096772</v>
      </c>
      <c r="I117" s="63"/>
      <c r="J117" s="63">
        <v>498.71202956989248</v>
      </c>
      <c r="K117" s="63">
        <v>101.97903225806451</v>
      </c>
      <c r="L117" s="63">
        <f t="shared" ref="L117:L123" si="48">H117+I117+J117+K117</f>
        <v>805.0015456989247</v>
      </c>
    </row>
    <row r="118" spans="1:12">
      <c r="A118" s="45"/>
      <c r="B118" s="45" t="s">
        <v>141</v>
      </c>
      <c r="C118" s="22"/>
      <c r="D118" s="22"/>
      <c r="E118" s="22">
        <v>105170</v>
      </c>
      <c r="F118" s="22"/>
      <c r="G118" s="63">
        <f t="shared" si="47"/>
        <v>105170</v>
      </c>
      <c r="H118" s="63"/>
      <c r="I118" s="63"/>
      <c r="J118" s="63">
        <v>162.56115591397847</v>
      </c>
      <c r="K118" s="63"/>
      <c r="L118" s="63">
        <f t="shared" si="48"/>
        <v>162.56115591397847</v>
      </c>
    </row>
    <row r="119" spans="1:12">
      <c r="A119" s="45"/>
      <c r="B119" s="45" t="s">
        <v>142</v>
      </c>
      <c r="C119" s="22"/>
      <c r="D119" s="22"/>
      <c r="E119" s="22">
        <v>15808</v>
      </c>
      <c r="F119" s="22"/>
      <c r="G119" s="63">
        <f t="shared" si="47"/>
        <v>15808</v>
      </c>
      <c r="H119" s="63"/>
      <c r="I119" s="63"/>
      <c r="J119" s="63">
        <v>24.434408602150533</v>
      </c>
      <c r="K119" s="63"/>
      <c r="L119" s="63">
        <f t="shared" si="48"/>
        <v>24.434408602150533</v>
      </c>
    </row>
    <row r="120" spans="1:12">
      <c r="A120" s="45"/>
      <c r="B120" s="45" t="s">
        <v>143</v>
      </c>
      <c r="C120" s="22"/>
      <c r="D120" s="22"/>
      <c r="E120" s="22">
        <v>39741</v>
      </c>
      <c r="F120" s="22">
        <v>20833</v>
      </c>
      <c r="G120" s="63">
        <f t="shared" si="47"/>
        <v>60574</v>
      </c>
      <c r="H120" s="63"/>
      <c r="I120" s="63"/>
      <c r="J120" s="63">
        <v>61.42762096774193</v>
      </c>
      <c r="K120" s="63">
        <v>32.201545698924726</v>
      </c>
      <c r="L120" s="63">
        <f t="shared" si="48"/>
        <v>93.629166666666663</v>
      </c>
    </row>
    <row r="121" spans="1:12">
      <c r="A121" s="45"/>
      <c r="B121" s="45" t="s">
        <v>144</v>
      </c>
      <c r="C121" s="22"/>
      <c r="D121" s="22"/>
      <c r="E121" s="22">
        <v>33593</v>
      </c>
      <c r="F121" s="22">
        <v>31720</v>
      </c>
      <c r="G121" s="63">
        <f t="shared" si="47"/>
        <v>65313</v>
      </c>
      <c r="H121" s="63"/>
      <c r="I121" s="63"/>
      <c r="J121" s="63">
        <v>51.924663978494614</v>
      </c>
      <c r="K121" s="63">
        <v>49.029569892473113</v>
      </c>
      <c r="L121" s="63">
        <f t="shared" si="48"/>
        <v>100.95423387096773</v>
      </c>
    </row>
    <row r="122" spans="1:12">
      <c r="A122" s="45"/>
      <c r="B122" s="45" t="s">
        <v>145</v>
      </c>
      <c r="C122" s="22"/>
      <c r="D122" s="22"/>
      <c r="E122" s="22">
        <v>64880</v>
      </c>
      <c r="F122" s="22">
        <v>82343</v>
      </c>
      <c r="G122" s="63">
        <f t="shared" si="47"/>
        <v>147223</v>
      </c>
      <c r="H122" s="63"/>
      <c r="I122" s="63"/>
      <c r="J122" s="63">
        <v>100.28494623655914</v>
      </c>
      <c r="K122" s="63">
        <v>127.27748655913977</v>
      </c>
      <c r="L122" s="63">
        <f t="shared" si="48"/>
        <v>227.5624327956989</v>
      </c>
    </row>
    <row r="123" spans="1:12">
      <c r="A123" s="45"/>
      <c r="B123" s="45" t="s">
        <v>147</v>
      </c>
      <c r="C123" s="22"/>
      <c r="D123" s="22"/>
      <c r="E123" s="22">
        <v>515968</v>
      </c>
      <c r="F123" s="22">
        <v>52883</v>
      </c>
      <c r="G123" s="63">
        <f t="shared" si="47"/>
        <v>568851</v>
      </c>
      <c r="H123" s="63"/>
      <c r="I123" s="63"/>
      <c r="J123" s="63">
        <v>797.5311827956989</v>
      </c>
      <c r="K123" s="63">
        <v>81.741196236559134</v>
      </c>
      <c r="L123" s="63">
        <f t="shared" si="48"/>
        <v>879.27237903225807</v>
      </c>
    </row>
    <row r="124" spans="1:12">
      <c r="A124" s="37">
        <v>38</v>
      </c>
      <c r="B124" s="49" t="s">
        <v>46</v>
      </c>
      <c r="C124" s="50">
        <v>0</v>
      </c>
      <c r="D124" s="50">
        <v>0</v>
      </c>
      <c r="E124" s="50">
        <v>457333</v>
      </c>
      <c r="F124" s="50">
        <v>102709</v>
      </c>
      <c r="G124" s="31">
        <f t="shared" si="47"/>
        <v>560042</v>
      </c>
      <c r="H124" s="51" t="s">
        <v>203</v>
      </c>
      <c r="I124" s="51" t="s">
        <v>203</v>
      </c>
      <c r="J124" s="32">
        <v>706.89912634408597</v>
      </c>
      <c r="K124" s="32">
        <v>158.75719086021505</v>
      </c>
      <c r="L124" s="32">
        <f>H124+I124+J124+K124</f>
        <v>865.65631720430099</v>
      </c>
    </row>
    <row r="125" spans="1:12" ht="30">
      <c r="A125" s="45"/>
      <c r="B125" s="48" t="s">
        <v>148</v>
      </c>
      <c r="C125" s="22"/>
      <c r="D125" s="22"/>
      <c r="E125" s="22">
        <v>457333</v>
      </c>
      <c r="F125" s="22">
        <v>102709</v>
      </c>
      <c r="G125" s="63">
        <f t="shared" si="47"/>
        <v>560042</v>
      </c>
      <c r="H125" s="63"/>
      <c r="I125" s="63"/>
      <c r="J125" s="63">
        <v>706.89912634408597</v>
      </c>
      <c r="K125" s="63">
        <v>158.75719086021505</v>
      </c>
      <c r="L125" s="63">
        <f>SUM(H125:K125)</f>
        <v>865.65631720430099</v>
      </c>
    </row>
    <row r="126" spans="1:12">
      <c r="A126" s="37">
        <v>39</v>
      </c>
      <c r="B126" s="30" t="s">
        <v>47</v>
      </c>
      <c r="C126" s="31">
        <v>117461</v>
      </c>
      <c r="D126" s="31">
        <v>0</v>
      </c>
      <c r="E126" s="31">
        <v>2681736</v>
      </c>
      <c r="F126" s="31">
        <v>1985348</v>
      </c>
      <c r="G126" s="31">
        <f t="shared" si="47"/>
        <v>4784545</v>
      </c>
      <c r="H126" s="32">
        <v>181.55934139784944</v>
      </c>
      <c r="I126" s="32" t="s">
        <v>203</v>
      </c>
      <c r="J126" s="32">
        <v>4145.1564516129029</v>
      </c>
      <c r="K126" s="32">
        <v>3068.750268817204</v>
      </c>
      <c r="L126" s="32">
        <f>H126+I126+J126+K126</f>
        <v>7395.4660618279559</v>
      </c>
    </row>
    <row r="127" spans="1:12">
      <c r="A127" s="45"/>
      <c r="B127" s="45" t="s">
        <v>149</v>
      </c>
      <c r="C127" s="22">
        <v>117461</v>
      </c>
      <c r="D127" s="22">
        <v>0</v>
      </c>
      <c r="E127" s="22">
        <v>2681736</v>
      </c>
      <c r="F127" s="22">
        <v>1985348</v>
      </c>
      <c r="G127" s="63">
        <f>C127+D127+E127+F127</f>
        <v>4784545</v>
      </c>
      <c r="H127" s="63">
        <v>181.55934139784944</v>
      </c>
      <c r="I127" s="63"/>
      <c r="J127" s="63">
        <v>4145.1564516129029</v>
      </c>
      <c r="K127" s="63">
        <v>3068.750268817204</v>
      </c>
      <c r="L127" s="63">
        <f>H127+I127+J127+K127</f>
        <v>7395.4660618279559</v>
      </c>
    </row>
    <row r="128" spans="1:12">
      <c r="A128" s="37">
        <v>40</v>
      </c>
      <c r="B128" s="30" t="s">
        <v>48</v>
      </c>
      <c r="C128" s="31">
        <v>711585</v>
      </c>
      <c r="D128" s="31">
        <v>0</v>
      </c>
      <c r="E128" s="31">
        <v>6701259</v>
      </c>
      <c r="F128" s="31">
        <v>1915263</v>
      </c>
      <c r="G128" s="31">
        <f t="shared" ref="G128" si="49">SUM(C128:F128)</f>
        <v>9328107</v>
      </c>
      <c r="H128" s="32">
        <v>1099.8961693548385</v>
      </c>
      <c r="I128" s="32" t="s">
        <v>203</v>
      </c>
      <c r="J128" s="32">
        <v>10358.128830645161</v>
      </c>
      <c r="K128" s="32">
        <v>2960.4199596774192</v>
      </c>
      <c r="L128" s="32">
        <f>H128+I128+J128+K128</f>
        <v>14418.444959677419</v>
      </c>
    </row>
    <row r="129" spans="1:12">
      <c r="A129" s="45"/>
      <c r="B129" s="45" t="s">
        <v>150</v>
      </c>
      <c r="C129" s="22">
        <v>711585</v>
      </c>
      <c r="D129" s="22"/>
      <c r="E129" s="22">
        <v>2747516.19</v>
      </c>
      <c r="F129" s="22">
        <v>632036.79</v>
      </c>
      <c r="G129" s="63">
        <f>SUM(C129:F129)</f>
        <v>4091137.98</v>
      </c>
      <c r="H129" s="63">
        <v>1099.8961693548385</v>
      </c>
      <c r="I129" s="63"/>
      <c r="J129" s="63">
        <v>4246.8328205645157</v>
      </c>
      <c r="K129" s="63">
        <v>976.93858669354836</v>
      </c>
      <c r="L129" s="63">
        <f>SUM(H129:K129)</f>
        <v>6323.6675766129028</v>
      </c>
    </row>
    <row r="130" spans="1:12">
      <c r="A130" s="45"/>
      <c r="B130" s="45" t="s">
        <v>151</v>
      </c>
      <c r="C130" s="22"/>
      <c r="D130" s="22"/>
      <c r="E130" s="22">
        <v>3953742.8099999996</v>
      </c>
      <c r="F130" s="22">
        <v>1283226.21</v>
      </c>
      <c r="G130" s="63">
        <f>SUM(C130:F130)</f>
        <v>5236969.0199999996</v>
      </c>
      <c r="H130" s="63"/>
      <c r="I130" s="63"/>
      <c r="J130" s="63">
        <v>6111.296010080644</v>
      </c>
      <c r="K130" s="63">
        <v>1983.4813729838709</v>
      </c>
      <c r="L130" s="63">
        <f>SUM(H130:K130)</f>
        <v>8094.7773830645147</v>
      </c>
    </row>
    <row r="131" spans="1:12">
      <c r="A131" s="37">
        <v>41</v>
      </c>
      <c r="B131" s="30" t="s">
        <v>49</v>
      </c>
      <c r="C131" s="31">
        <v>0</v>
      </c>
      <c r="D131" s="31">
        <v>0</v>
      </c>
      <c r="E131" s="31">
        <v>514750</v>
      </c>
      <c r="F131" s="31">
        <v>371329</v>
      </c>
      <c r="G131" s="31">
        <f t="shared" ref="G131" si="50">SUM(C131:F131)</f>
        <v>886079</v>
      </c>
      <c r="H131" s="32" t="s">
        <v>203</v>
      </c>
      <c r="I131" s="32" t="s">
        <v>203</v>
      </c>
      <c r="J131" s="32">
        <v>795.64852150537627</v>
      </c>
      <c r="K131" s="32">
        <v>573.96283602150538</v>
      </c>
      <c r="L131" s="32">
        <f>H131+I131+J131+K131</f>
        <v>1369.6113575268816</v>
      </c>
    </row>
    <row r="132" spans="1:12">
      <c r="A132" s="45"/>
      <c r="B132" s="45" t="s">
        <v>152</v>
      </c>
      <c r="C132" s="22"/>
      <c r="D132" s="22"/>
      <c r="E132" s="22">
        <v>514750</v>
      </c>
      <c r="F132" s="22">
        <v>371329</v>
      </c>
      <c r="G132" s="63">
        <f>F132+E132</f>
        <v>886079</v>
      </c>
      <c r="H132" s="63"/>
      <c r="I132" s="63"/>
      <c r="J132" s="63">
        <v>795.64852150537627</v>
      </c>
      <c r="K132" s="63">
        <v>573.96283602150538</v>
      </c>
      <c r="L132" s="63">
        <f>H132+I132+J132+K132</f>
        <v>1369.6113575268816</v>
      </c>
    </row>
    <row r="133" spans="1:12">
      <c r="A133" s="37">
        <v>42</v>
      </c>
      <c r="B133" s="30" t="s">
        <v>50</v>
      </c>
      <c r="C133" s="52">
        <v>402999</v>
      </c>
      <c r="D133" s="31"/>
      <c r="E133" s="52">
        <v>2099369</v>
      </c>
      <c r="F133" s="52">
        <v>2032925</v>
      </c>
      <c r="G133" s="31">
        <f>SUM(C133:F133)</f>
        <v>4535293</v>
      </c>
      <c r="H133" s="32">
        <v>622.91512096774181</v>
      </c>
      <c r="I133" s="32" t="s">
        <v>203</v>
      </c>
      <c r="J133" s="32">
        <v>3244.992405913978</v>
      </c>
      <c r="K133" s="32">
        <v>3142.2899865591398</v>
      </c>
      <c r="L133" s="32">
        <f>H133+I133+J133+K133</f>
        <v>7010.1975134408594</v>
      </c>
    </row>
    <row r="134" spans="1:12">
      <c r="A134" s="45"/>
      <c r="B134" s="45" t="s">
        <v>153</v>
      </c>
      <c r="C134" s="22">
        <v>402999</v>
      </c>
      <c r="D134" s="22"/>
      <c r="E134" s="22">
        <v>187684</v>
      </c>
      <c r="F134" s="22">
        <v>344784</v>
      </c>
      <c r="G134" s="63">
        <f t="shared" ref="G134:G139" si="51">SUM(C134:F134)</f>
        <v>935467</v>
      </c>
      <c r="H134" s="63">
        <v>622.91512096774181</v>
      </c>
      <c r="I134" s="63"/>
      <c r="J134" s="63">
        <v>290.10295698924728</v>
      </c>
      <c r="K134" s="63">
        <v>532.93225806451608</v>
      </c>
      <c r="L134" s="63">
        <f>SUM(H134:K134)</f>
        <v>1445.9503360215053</v>
      </c>
    </row>
    <row r="135" spans="1:12">
      <c r="A135" s="45"/>
      <c r="B135" s="45" t="s">
        <v>154</v>
      </c>
      <c r="C135" s="22"/>
      <c r="D135" s="22"/>
      <c r="E135" s="22">
        <v>903568</v>
      </c>
      <c r="F135" s="22">
        <v>967062</v>
      </c>
      <c r="G135" s="63">
        <f t="shared" si="51"/>
        <v>1870630</v>
      </c>
      <c r="H135" s="63"/>
      <c r="I135" s="63"/>
      <c r="J135" s="63">
        <v>1396.6440860215052</v>
      </c>
      <c r="K135" s="63">
        <v>1494.7866935483869</v>
      </c>
      <c r="L135" s="63">
        <f t="shared" ref="L135:L139" si="52">SUM(H135:K135)</f>
        <v>2891.4307795698924</v>
      </c>
    </row>
    <row r="136" spans="1:12">
      <c r="A136" s="45"/>
      <c r="B136" s="45" t="s">
        <v>155</v>
      </c>
      <c r="C136" s="22"/>
      <c r="D136" s="22"/>
      <c r="E136" s="22">
        <v>454513</v>
      </c>
      <c r="F136" s="22"/>
      <c r="G136" s="63">
        <f t="shared" si="51"/>
        <v>454513</v>
      </c>
      <c r="H136" s="63"/>
      <c r="I136" s="63"/>
      <c r="J136" s="63">
        <v>702.54025537634402</v>
      </c>
      <c r="K136" s="63"/>
      <c r="L136" s="63">
        <f t="shared" si="52"/>
        <v>702.54025537634402</v>
      </c>
    </row>
    <row r="137" spans="1:12">
      <c r="A137" s="45"/>
      <c r="B137" s="45" t="s">
        <v>199</v>
      </c>
      <c r="C137" s="22"/>
      <c r="D137" s="22"/>
      <c r="E137" s="22">
        <v>302939</v>
      </c>
      <c r="F137" s="22">
        <v>615773</v>
      </c>
      <c r="G137" s="63">
        <f t="shared" si="51"/>
        <v>918712</v>
      </c>
      <c r="H137" s="63"/>
      <c r="I137" s="63"/>
      <c r="J137" s="63">
        <v>468.25248655913975</v>
      </c>
      <c r="K137" s="63">
        <v>951.79966397849455</v>
      </c>
      <c r="L137" s="63">
        <f t="shared" si="52"/>
        <v>1420.0521505376344</v>
      </c>
    </row>
    <row r="138" spans="1:12">
      <c r="A138" s="45"/>
      <c r="B138" s="45" t="s">
        <v>200</v>
      </c>
      <c r="C138" s="22"/>
      <c r="D138" s="22"/>
      <c r="E138" s="22">
        <v>43667</v>
      </c>
      <c r="F138" s="22">
        <v>105306</v>
      </c>
      <c r="G138" s="63">
        <f t="shared" si="51"/>
        <v>148973</v>
      </c>
      <c r="H138" s="63"/>
      <c r="I138" s="63"/>
      <c r="J138" s="63">
        <v>67.496034946236563</v>
      </c>
      <c r="K138" s="63">
        <v>162.77137096774192</v>
      </c>
      <c r="L138" s="63">
        <f t="shared" si="52"/>
        <v>230.26740591397848</v>
      </c>
    </row>
    <row r="139" spans="1:12">
      <c r="A139" s="45"/>
      <c r="B139" s="45" t="s">
        <v>201</v>
      </c>
      <c r="C139" s="22"/>
      <c r="D139" s="22"/>
      <c r="E139" s="22">
        <v>206998</v>
      </c>
      <c r="F139" s="22"/>
      <c r="G139" s="63">
        <f t="shared" si="51"/>
        <v>206998</v>
      </c>
      <c r="H139" s="63"/>
      <c r="I139" s="63"/>
      <c r="J139" s="63">
        <v>319.95658602150536</v>
      </c>
      <c r="K139" s="63"/>
      <c r="L139" s="63">
        <f t="shared" si="52"/>
        <v>319.95658602150536</v>
      </c>
    </row>
    <row r="140" spans="1:12">
      <c r="A140" s="37">
        <v>43</v>
      </c>
      <c r="B140" s="30" t="s">
        <v>51</v>
      </c>
      <c r="C140" s="31">
        <v>994720</v>
      </c>
      <c r="D140" s="31">
        <v>132317</v>
      </c>
      <c r="E140" s="52">
        <v>3468268</v>
      </c>
      <c r="F140" s="31">
        <v>871726</v>
      </c>
      <c r="G140" s="31">
        <f>SUM(C140:F140)</f>
        <v>5467031</v>
      </c>
      <c r="H140" s="32">
        <v>1537.5376344086021</v>
      </c>
      <c r="I140" s="32">
        <v>204.52224462365589</v>
      </c>
      <c r="J140" s="32">
        <v>5360.8981182795696</v>
      </c>
      <c r="K140" s="32">
        <v>1347.425940860215</v>
      </c>
      <c r="L140" s="32">
        <f>H140+I140+J140+K140</f>
        <v>8450.3839381720427</v>
      </c>
    </row>
    <row r="141" spans="1:12">
      <c r="A141" s="45"/>
      <c r="B141" s="45" t="s">
        <v>156</v>
      </c>
      <c r="C141" s="22">
        <v>994720</v>
      </c>
      <c r="D141" s="22">
        <v>132317</v>
      </c>
      <c r="E141" s="22">
        <v>2096972</v>
      </c>
      <c r="F141" s="22">
        <v>701106</v>
      </c>
      <c r="G141" s="63">
        <f>C141+D141+E141+F141</f>
        <v>3925115</v>
      </c>
      <c r="H141" s="63">
        <v>1537.5376344086021</v>
      </c>
      <c r="I141" s="63">
        <v>204.52224462365589</v>
      </c>
      <c r="J141" s="63">
        <v>3241.2873655913977</v>
      </c>
      <c r="K141" s="63">
        <v>1083.6987903225806</v>
      </c>
      <c r="L141" s="63">
        <f>H141+I141+J141+K141</f>
        <v>6067.0460349462364</v>
      </c>
    </row>
    <row r="142" spans="1:12">
      <c r="A142" s="45"/>
      <c r="B142" s="45" t="s">
        <v>157</v>
      </c>
      <c r="C142" s="22"/>
      <c r="D142" s="22"/>
      <c r="E142" s="22">
        <v>1371296</v>
      </c>
      <c r="F142" s="22">
        <v>170620</v>
      </c>
      <c r="G142" s="63">
        <f t="shared" ref="G142:G143" si="53">C142+D142+E142+F142</f>
        <v>1541916</v>
      </c>
      <c r="H142" s="63"/>
      <c r="I142" s="63"/>
      <c r="J142" s="63">
        <v>2119.6107526881719</v>
      </c>
      <c r="K142" s="63">
        <v>263.72715053763437</v>
      </c>
      <c r="L142" s="63">
        <f t="shared" ref="L142:L143" si="54">H142+I142+J142+K142</f>
        <v>2383.3379032258063</v>
      </c>
    </row>
    <row r="143" spans="1:12">
      <c r="A143" s="45"/>
      <c r="B143" s="45" t="s">
        <v>197</v>
      </c>
      <c r="C143" s="22"/>
      <c r="D143" s="22"/>
      <c r="E143" s="22">
        <v>37116</v>
      </c>
      <c r="F143" s="22">
        <v>12182</v>
      </c>
      <c r="G143" s="63">
        <f t="shared" si="53"/>
        <v>49298</v>
      </c>
      <c r="H143" s="63"/>
      <c r="I143" s="63"/>
      <c r="J143" s="63">
        <v>57.370161290322578</v>
      </c>
      <c r="K143" s="63">
        <v>18.829704301075267</v>
      </c>
      <c r="L143" s="63">
        <f t="shared" si="54"/>
        <v>76.199865591397838</v>
      </c>
    </row>
    <row r="144" spans="1:12">
      <c r="A144" s="37">
        <v>44</v>
      </c>
      <c r="B144" s="30" t="s">
        <v>52</v>
      </c>
      <c r="C144" s="31">
        <v>0</v>
      </c>
      <c r="D144" s="31">
        <v>9929</v>
      </c>
      <c r="E144" s="53">
        <v>2833457</v>
      </c>
      <c r="F144" s="51">
        <v>2383610</v>
      </c>
      <c r="G144" s="31">
        <f t="shared" ref="G144" si="55">SUM(C144:F144)</f>
        <v>5226996</v>
      </c>
      <c r="H144" s="32" t="s">
        <v>203</v>
      </c>
      <c r="I144" s="32">
        <v>15.347244623655913</v>
      </c>
      <c r="J144" s="32">
        <v>4379.6714381720431</v>
      </c>
      <c r="K144" s="32">
        <v>3684.3434139784945</v>
      </c>
      <c r="L144" s="32">
        <f>H144+I144+J144+K144</f>
        <v>8079.3620967741936</v>
      </c>
    </row>
    <row r="145" spans="1:12">
      <c r="A145" s="45"/>
      <c r="B145" s="45" t="s">
        <v>158</v>
      </c>
      <c r="C145" s="22">
        <v>0</v>
      </c>
      <c r="D145" s="22">
        <v>9929</v>
      </c>
      <c r="E145" s="22">
        <v>2833457</v>
      </c>
      <c r="F145" s="22">
        <v>2383610</v>
      </c>
      <c r="G145" s="22">
        <f t="shared" ref="G145" si="56">G144</f>
        <v>5226996</v>
      </c>
      <c r="H145" s="63"/>
      <c r="I145" s="63">
        <v>15.347244623655913</v>
      </c>
      <c r="J145" s="63">
        <v>4379.6714381720431</v>
      </c>
      <c r="K145" s="63">
        <v>3684.3434139784945</v>
      </c>
      <c r="L145" s="63">
        <f t="shared" ref="L145:L156" si="57">H145+I145+J145+K145</f>
        <v>8079.3620967741936</v>
      </c>
    </row>
    <row r="146" spans="1:12">
      <c r="A146" s="37">
        <v>45</v>
      </c>
      <c r="B146" s="30" t="s">
        <v>53</v>
      </c>
      <c r="C146" s="31">
        <v>12728</v>
      </c>
      <c r="D146" s="31">
        <v>0</v>
      </c>
      <c r="E146" s="52">
        <v>1080439</v>
      </c>
      <c r="F146" s="31">
        <v>701363</v>
      </c>
      <c r="G146" s="31">
        <f t="shared" ref="G146:G157" si="58">SUM(C146:F146)</f>
        <v>1794530</v>
      </c>
      <c r="H146" s="32">
        <v>19.673655913978497</v>
      </c>
      <c r="I146" s="32" t="s">
        <v>203</v>
      </c>
      <c r="J146" s="32">
        <v>1670.0334005376342</v>
      </c>
      <c r="K146" s="32">
        <v>1084.0960349462366</v>
      </c>
      <c r="L146" s="32">
        <f t="shared" si="57"/>
        <v>2773.8030913978491</v>
      </c>
    </row>
    <row r="147" spans="1:12">
      <c r="A147" s="45"/>
      <c r="B147" s="45" t="s">
        <v>159</v>
      </c>
      <c r="C147" s="22"/>
      <c r="D147" s="22"/>
      <c r="E147" s="22">
        <v>1080439</v>
      </c>
      <c r="F147" s="22">
        <v>701363</v>
      </c>
      <c r="G147" s="63">
        <f t="shared" si="58"/>
        <v>1781802</v>
      </c>
      <c r="H147" s="63"/>
      <c r="I147" s="63"/>
      <c r="J147" s="63">
        <v>1670.0334005376342</v>
      </c>
      <c r="K147" s="63">
        <v>1084.0960349462366</v>
      </c>
      <c r="L147" s="63">
        <f t="shared" si="57"/>
        <v>2754.129435483871</v>
      </c>
    </row>
    <row r="148" spans="1:12">
      <c r="A148" s="37">
        <v>46</v>
      </c>
      <c r="B148" s="30" t="s">
        <v>54</v>
      </c>
      <c r="C148" s="31">
        <v>65709</v>
      </c>
      <c r="D148" s="31">
        <v>0</v>
      </c>
      <c r="E148" s="31">
        <v>3082426.4816000005</v>
      </c>
      <c r="F148" s="31">
        <v>697489.83699989994</v>
      </c>
      <c r="G148" s="31">
        <f t="shared" si="58"/>
        <v>3845625.3185999002</v>
      </c>
      <c r="H148" s="32">
        <v>101.56633064516127</v>
      </c>
      <c r="I148" s="32" t="s">
        <v>203</v>
      </c>
      <c r="J148" s="32">
        <v>4764.5032981720433</v>
      </c>
      <c r="K148" s="32">
        <v>1078.1092910616733</v>
      </c>
      <c r="L148" s="32">
        <f t="shared" si="57"/>
        <v>5944.1789198788783</v>
      </c>
    </row>
    <row r="149" spans="1:12">
      <c r="A149" s="45"/>
      <c r="B149" s="45" t="s">
        <v>160</v>
      </c>
      <c r="C149" s="22">
        <v>65709</v>
      </c>
      <c r="D149" s="22"/>
      <c r="E149" s="22">
        <v>200357.72130400004</v>
      </c>
      <c r="F149" s="22">
        <v>83001.290602988083</v>
      </c>
      <c r="G149" s="63">
        <f t="shared" si="58"/>
        <v>349068.0119069881</v>
      </c>
      <c r="H149" s="63">
        <v>101.56633064516127</v>
      </c>
      <c r="I149" s="63"/>
      <c r="J149" s="63">
        <v>309.69271438118284</v>
      </c>
      <c r="K149" s="63">
        <v>128.29500563633908</v>
      </c>
      <c r="L149" s="63">
        <f t="shared" si="57"/>
        <v>539.55405066268315</v>
      </c>
    </row>
    <row r="150" spans="1:12">
      <c r="A150" s="45"/>
      <c r="B150" s="45" t="s">
        <v>163</v>
      </c>
      <c r="C150" s="22"/>
      <c r="D150" s="22"/>
      <c r="E150" s="22">
        <v>80143.088521600017</v>
      </c>
      <c r="F150" s="22"/>
      <c r="G150" s="63">
        <f t="shared" si="58"/>
        <v>80143.088521600017</v>
      </c>
      <c r="H150" s="63"/>
      <c r="I150" s="63"/>
      <c r="J150" s="63">
        <v>123.87708575247314</v>
      </c>
      <c r="K150" s="63"/>
      <c r="L150" s="63">
        <f t="shared" si="57"/>
        <v>123.87708575247314</v>
      </c>
    </row>
    <row r="151" spans="1:12">
      <c r="A151" s="45"/>
      <c r="B151" s="45" t="s">
        <v>164</v>
      </c>
      <c r="C151" s="22"/>
      <c r="D151" s="22"/>
      <c r="E151" s="22">
        <v>246594.11852800005</v>
      </c>
      <c r="F151" s="22">
        <v>29294.5731539958</v>
      </c>
      <c r="G151" s="63">
        <f t="shared" si="58"/>
        <v>275888.69168199587</v>
      </c>
      <c r="H151" s="63"/>
      <c r="I151" s="63"/>
      <c r="J151" s="63">
        <v>381.16026385376352</v>
      </c>
      <c r="K151" s="63">
        <v>45.280590224590284</v>
      </c>
      <c r="L151" s="63">
        <f t="shared" si="57"/>
        <v>426.44085407835382</v>
      </c>
    </row>
    <row r="152" spans="1:12">
      <c r="A152" s="45"/>
      <c r="B152" s="45" t="s">
        <v>161</v>
      </c>
      <c r="C152" s="22"/>
      <c r="D152" s="22"/>
      <c r="E152" s="22">
        <v>1035695.2978176002</v>
      </c>
      <c r="F152" s="22">
        <v>154145.2539769779</v>
      </c>
      <c r="G152" s="63">
        <f t="shared" si="58"/>
        <v>1189840.5517945781</v>
      </c>
      <c r="H152" s="63"/>
      <c r="I152" s="63"/>
      <c r="J152" s="63">
        <v>1600.8731081858068</v>
      </c>
      <c r="K152" s="63">
        <v>238.26215332462979</v>
      </c>
      <c r="L152" s="63">
        <f t="shared" si="57"/>
        <v>1839.1352615104365</v>
      </c>
    </row>
    <row r="153" spans="1:12">
      <c r="A153" s="45"/>
      <c r="B153" s="45" t="s">
        <v>167</v>
      </c>
      <c r="C153" s="22"/>
      <c r="D153" s="22"/>
      <c r="E153" s="22">
        <v>1085014.1215232001</v>
      </c>
      <c r="F153" s="22">
        <v>283180.87382195942</v>
      </c>
      <c r="G153" s="63">
        <f t="shared" si="58"/>
        <v>1368194.9953451594</v>
      </c>
      <c r="H153" s="63"/>
      <c r="I153" s="63"/>
      <c r="J153" s="63">
        <v>1677.1051609565591</v>
      </c>
      <c r="K153" s="63">
        <v>437.71237217103936</v>
      </c>
      <c r="L153" s="63">
        <f t="shared" si="57"/>
        <v>2114.8175331275984</v>
      </c>
    </row>
    <row r="154" spans="1:12">
      <c r="A154" s="45"/>
      <c r="B154" s="45" t="s">
        <v>166</v>
      </c>
      <c r="C154" s="22"/>
      <c r="D154" s="22"/>
      <c r="E154" s="22">
        <v>172615.88296960003</v>
      </c>
      <c r="F154" s="22">
        <v>52311.737774992493</v>
      </c>
      <c r="G154" s="63">
        <f t="shared" si="58"/>
        <v>224927.62074459251</v>
      </c>
      <c r="H154" s="63"/>
      <c r="I154" s="63"/>
      <c r="J154" s="63">
        <v>266.81218469763445</v>
      </c>
      <c r="K154" s="63">
        <v>80.858196829625484</v>
      </c>
      <c r="L154" s="63">
        <f t="shared" si="57"/>
        <v>347.67038152725991</v>
      </c>
    </row>
    <row r="155" spans="1:12">
      <c r="A155" s="45"/>
      <c r="B155" s="45" t="s">
        <v>162</v>
      </c>
      <c r="C155" s="22"/>
      <c r="D155" s="22"/>
      <c r="E155" s="22">
        <v>157203.75056160003</v>
      </c>
      <c r="F155" s="22">
        <v>34177.002012995101</v>
      </c>
      <c r="G155" s="63">
        <f t="shared" si="58"/>
        <v>191380.75257459513</v>
      </c>
      <c r="H155" s="63"/>
      <c r="I155" s="63"/>
      <c r="J155" s="63">
        <v>242.98966820677421</v>
      </c>
      <c r="K155" s="63">
        <v>52.827355262021996</v>
      </c>
      <c r="L155" s="63">
        <f t="shared" si="57"/>
        <v>295.81702346879621</v>
      </c>
    </row>
    <row r="156" spans="1:12">
      <c r="A156" s="45"/>
      <c r="B156" s="45" t="s">
        <v>165</v>
      </c>
      <c r="C156" s="22"/>
      <c r="D156" s="22"/>
      <c r="E156" s="22">
        <v>104802.50037440003</v>
      </c>
      <c r="F156" s="22">
        <v>61379.105655991189</v>
      </c>
      <c r="G156" s="63">
        <f t="shared" si="58"/>
        <v>166181.60603039121</v>
      </c>
      <c r="H156" s="63"/>
      <c r="I156" s="63"/>
      <c r="J156" s="63">
        <v>161.99311213784949</v>
      </c>
      <c r="K156" s="63">
        <v>94.873617613427228</v>
      </c>
      <c r="L156" s="63">
        <f t="shared" si="57"/>
        <v>256.86672975127669</v>
      </c>
    </row>
    <row r="157" spans="1:12">
      <c r="A157" s="37">
        <v>47</v>
      </c>
      <c r="B157" s="30" t="s">
        <v>55</v>
      </c>
      <c r="C157" s="31">
        <v>339696</v>
      </c>
      <c r="D157" s="31">
        <v>0</v>
      </c>
      <c r="E157" s="52">
        <v>1093681</v>
      </c>
      <c r="F157" s="31">
        <v>413400</v>
      </c>
      <c r="G157" s="31">
        <f t="shared" si="58"/>
        <v>1846777</v>
      </c>
      <c r="H157" s="32">
        <v>525.06774193548381</v>
      </c>
      <c r="I157" s="32" t="s">
        <v>203</v>
      </c>
      <c r="J157" s="32">
        <v>1690.5015456989247</v>
      </c>
      <c r="K157" s="32">
        <v>638.99193548387086</v>
      </c>
      <c r="L157" s="32">
        <f>H157+I157+J157+K157</f>
        <v>2854.561223118279</v>
      </c>
    </row>
    <row r="158" spans="1:12">
      <c r="A158" s="45"/>
      <c r="B158" s="45" t="s">
        <v>168</v>
      </c>
      <c r="C158" s="22">
        <v>339696</v>
      </c>
      <c r="D158" s="22">
        <v>0</v>
      </c>
      <c r="E158" s="22">
        <v>1093681</v>
      </c>
      <c r="F158" s="22">
        <v>413400</v>
      </c>
      <c r="G158" s="63">
        <f t="shared" ref="G158" si="59">G157*100%</f>
        <v>1846777</v>
      </c>
      <c r="H158" s="63">
        <v>525.06774193548381</v>
      </c>
      <c r="I158" s="63"/>
      <c r="J158" s="63">
        <v>1690.5015456989247</v>
      </c>
      <c r="K158" s="63">
        <v>638.99193548387086</v>
      </c>
      <c r="L158" s="63">
        <f>SUM(H158:K158)</f>
        <v>2854.561223118279</v>
      </c>
    </row>
    <row r="159" spans="1:12">
      <c r="A159" s="37">
        <v>48</v>
      </c>
      <c r="B159" s="30" t="s">
        <v>56</v>
      </c>
      <c r="C159" s="31">
        <v>0</v>
      </c>
      <c r="D159" s="31">
        <v>8386</v>
      </c>
      <c r="E159" s="52">
        <v>1139203</v>
      </c>
      <c r="F159" s="31">
        <v>715836</v>
      </c>
      <c r="G159" s="31">
        <f t="shared" ref="G159" si="60">SUM(C159:F159)</f>
        <v>1863425</v>
      </c>
      <c r="H159" s="32" t="s">
        <v>203</v>
      </c>
      <c r="I159" s="32">
        <v>12.962231182795698</v>
      </c>
      <c r="J159" s="32">
        <v>1760.8648521505374</v>
      </c>
      <c r="K159" s="32">
        <v>1106.4669354838709</v>
      </c>
      <c r="L159" s="32">
        <f t="shared" ref="L159:L198" si="61">SUM(H159:K159)</f>
        <v>2880.2940188172042</v>
      </c>
    </row>
    <row r="160" spans="1:12">
      <c r="A160" s="45"/>
      <c r="B160" s="45" t="s">
        <v>169</v>
      </c>
      <c r="C160" s="22"/>
      <c r="D160" s="22">
        <v>8386</v>
      </c>
      <c r="E160" s="22">
        <v>1139203</v>
      </c>
      <c r="F160" s="22">
        <v>715836</v>
      </c>
      <c r="G160" s="63">
        <f t="shared" ref="G160" si="62">G159*100%</f>
        <v>1863425</v>
      </c>
      <c r="H160" s="63"/>
      <c r="I160" s="63">
        <v>12.962231182795698</v>
      </c>
      <c r="J160" s="63">
        <v>1760.8648521505374</v>
      </c>
      <c r="K160" s="63">
        <v>1106.4669354838709</v>
      </c>
      <c r="L160" s="63">
        <f t="shared" si="61"/>
        <v>2880.2940188172042</v>
      </c>
    </row>
    <row r="161" spans="1:12">
      <c r="A161" s="37">
        <v>49</v>
      </c>
      <c r="B161" s="30" t="s">
        <v>57</v>
      </c>
      <c r="C161" s="31">
        <v>0</v>
      </c>
      <c r="D161" s="31">
        <v>0</v>
      </c>
      <c r="E161" s="52">
        <v>119202</v>
      </c>
      <c r="F161" s="31">
        <v>181494</v>
      </c>
      <c r="G161" s="31">
        <f t="shared" ref="G161" si="63">SUM(C161:F161)</f>
        <v>300696</v>
      </c>
      <c r="H161" s="32" t="s">
        <v>203</v>
      </c>
      <c r="I161" s="32" t="s">
        <v>203</v>
      </c>
      <c r="J161" s="32">
        <v>184.25040322580645</v>
      </c>
      <c r="K161" s="32">
        <v>280.53508064516126</v>
      </c>
      <c r="L161" s="32">
        <f t="shared" si="61"/>
        <v>464.78548387096771</v>
      </c>
    </row>
    <row r="162" spans="1:12">
      <c r="A162" s="45"/>
      <c r="B162" s="45" t="s">
        <v>170</v>
      </c>
      <c r="C162" s="22"/>
      <c r="D162" s="22"/>
      <c r="E162" s="22">
        <v>119202</v>
      </c>
      <c r="F162" s="22">
        <v>181494</v>
      </c>
      <c r="G162" s="63">
        <f>G161</f>
        <v>300696</v>
      </c>
      <c r="H162" s="63"/>
      <c r="I162" s="63"/>
      <c r="J162" s="63">
        <v>184.25040322580645</v>
      </c>
      <c r="K162" s="63">
        <v>280.53508064516126</v>
      </c>
      <c r="L162" s="63">
        <f t="shared" si="61"/>
        <v>464.78548387096771</v>
      </c>
    </row>
    <row r="163" spans="1:12">
      <c r="A163" s="37">
        <v>50</v>
      </c>
      <c r="B163" s="30" t="s">
        <v>58</v>
      </c>
      <c r="C163" s="31">
        <v>1245</v>
      </c>
      <c r="D163" s="31">
        <v>0</v>
      </c>
      <c r="E163" s="52">
        <v>2672850</v>
      </c>
      <c r="F163" s="31">
        <v>374873</v>
      </c>
      <c r="G163" s="31">
        <f t="shared" ref="G163" si="64">SUM(C163:F163)</f>
        <v>3048968</v>
      </c>
      <c r="H163" s="32">
        <v>1.9243951612903223</v>
      </c>
      <c r="I163" s="32" t="s">
        <v>203</v>
      </c>
      <c r="J163" s="32">
        <v>4131.4213709677415</v>
      </c>
      <c r="K163" s="32">
        <v>579.44079301075271</v>
      </c>
      <c r="L163" s="32">
        <f t="shared" si="61"/>
        <v>4712.7865591397849</v>
      </c>
    </row>
    <row r="164" spans="1:12">
      <c r="A164" s="45"/>
      <c r="B164" s="45" t="s">
        <v>171</v>
      </c>
      <c r="C164" s="22">
        <v>1245</v>
      </c>
      <c r="D164" s="22">
        <v>0</v>
      </c>
      <c r="E164" s="22">
        <v>2672850</v>
      </c>
      <c r="F164" s="22">
        <v>374873</v>
      </c>
      <c r="G164" s="63">
        <f t="shared" ref="G164" si="65">G163*100%</f>
        <v>3048968</v>
      </c>
      <c r="H164" s="63">
        <v>1.9243951612903223</v>
      </c>
      <c r="I164" s="63"/>
      <c r="J164" s="63">
        <v>4131.4213709677415</v>
      </c>
      <c r="K164" s="63">
        <v>579.44079301075271</v>
      </c>
      <c r="L164" s="63">
        <f t="shared" si="61"/>
        <v>4712.7865591397849</v>
      </c>
    </row>
    <row r="165" spans="1:12">
      <c r="A165" s="37">
        <v>51</v>
      </c>
      <c r="B165" s="30" t="s">
        <v>59</v>
      </c>
      <c r="C165" s="31">
        <v>839036</v>
      </c>
      <c r="D165" s="31">
        <v>0</v>
      </c>
      <c r="E165" s="31">
        <v>1011594</v>
      </c>
      <c r="F165" s="31">
        <v>1390948</v>
      </c>
      <c r="G165" s="31">
        <f t="shared" ref="G165:G194" si="66">SUM(C165:F165)</f>
        <v>3241578</v>
      </c>
      <c r="H165" s="32">
        <v>1296.8970430107527</v>
      </c>
      <c r="I165" s="32" t="s">
        <v>203</v>
      </c>
      <c r="J165" s="32">
        <v>1563.6197580645162</v>
      </c>
      <c r="K165" s="32">
        <v>2149.9868279569891</v>
      </c>
      <c r="L165" s="32">
        <f t="shared" si="61"/>
        <v>5010.5036290322578</v>
      </c>
    </row>
    <row r="166" spans="1:12">
      <c r="A166" s="45"/>
      <c r="B166" s="45" t="s">
        <v>172</v>
      </c>
      <c r="C166" s="22">
        <v>839036</v>
      </c>
      <c r="D166" s="22"/>
      <c r="E166" s="22">
        <v>850447</v>
      </c>
      <c r="F166" s="22">
        <v>1231785</v>
      </c>
      <c r="G166" s="63">
        <f>SUM(C166:F166)</f>
        <v>2921268</v>
      </c>
      <c r="H166" s="63">
        <v>1296.8970430107527</v>
      </c>
      <c r="I166" s="63"/>
      <c r="J166" s="63">
        <v>1314.5350134408602</v>
      </c>
      <c r="K166" s="63">
        <v>1903.9687499999998</v>
      </c>
      <c r="L166" s="63">
        <f t="shared" si="61"/>
        <v>4515.4008064516129</v>
      </c>
    </row>
    <row r="167" spans="1:12">
      <c r="A167" s="45"/>
      <c r="B167" s="45" t="s">
        <v>173</v>
      </c>
      <c r="C167" s="22"/>
      <c r="D167" s="22"/>
      <c r="E167" s="22">
        <v>161147</v>
      </c>
      <c r="F167" s="22">
        <v>125611</v>
      </c>
      <c r="G167" s="63">
        <f t="shared" si="66"/>
        <v>286758</v>
      </c>
      <c r="H167" s="63"/>
      <c r="I167" s="63"/>
      <c r="J167" s="63">
        <v>249.08474462365589</v>
      </c>
      <c r="K167" s="63">
        <v>194.1567876344086</v>
      </c>
      <c r="L167" s="63">
        <f t="shared" si="61"/>
        <v>443.24153225806447</v>
      </c>
    </row>
    <row r="168" spans="1:12">
      <c r="A168" s="45"/>
      <c r="B168" s="45" t="s">
        <v>174</v>
      </c>
      <c r="C168" s="22"/>
      <c r="D168" s="22"/>
      <c r="E168" s="22"/>
      <c r="F168" s="22">
        <v>33552</v>
      </c>
      <c r="G168" s="63">
        <f t="shared" si="66"/>
        <v>33552</v>
      </c>
      <c r="H168" s="63"/>
      <c r="I168" s="63"/>
      <c r="J168" s="63"/>
      <c r="K168" s="63">
        <v>51.861290322580636</v>
      </c>
      <c r="L168" s="63">
        <f t="shared" si="61"/>
        <v>51.861290322580636</v>
      </c>
    </row>
    <row r="169" spans="1:12">
      <c r="A169" s="37">
        <v>52</v>
      </c>
      <c r="B169" s="30" t="s">
        <v>60</v>
      </c>
      <c r="C169" s="31">
        <v>723625</v>
      </c>
      <c r="D169" s="31"/>
      <c r="E169" s="31">
        <v>1535889</v>
      </c>
      <c r="F169" s="31">
        <v>999695</v>
      </c>
      <c r="G169" s="31">
        <f t="shared" si="66"/>
        <v>3259209</v>
      </c>
      <c r="H169" s="32">
        <v>1118.5063844086021</v>
      </c>
      <c r="I169" s="32" t="s">
        <v>203</v>
      </c>
      <c r="J169" s="32">
        <v>2374.0219758064513</v>
      </c>
      <c r="K169" s="32">
        <v>1545.2274865591396</v>
      </c>
      <c r="L169" s="32">
        <f t="shared" si="61"/>
        <v>5037.7558467741928</v>
      </c>
    </row>
    <row r="170" spans="1:12">
      <c r="A170" s="45"/>
      <c r="B170" s="45" t="s">
        <v>184</v>
      </c>
      <c r="C170" s="22">
        <v>723625</v>
      </c>
      <c r="D170" s="22"/>
      <c r="E170" s="22">
        <v>1535889</v>
      </c>
      <c r="F170" s="22">
        <v>999695</v>
      </c>
      <c r="G170" s="63">
        <f t="shared" si="66"/>
        <v>3259209</v>
      </c>
      <c r="H170" s="63">
        <v>1118.5063844086021</v>
      </c>
      <c r="I170" s="63"/>
      <c r="J170" s="63">
        <v>2374.0219758064513</v>
      </c>
      <c r="K170" s="63">
        <v>1545.2274865591396</v>
      </c>
      <c r="L170" s="63">
        <f t="shared" si="61"/>
        <v>5037.7558467741928</v>
      </c>
    </row>
    <row r="171" spans="1:12">
      <c r="A171" s="37">
        <v>53</v>
      </c>
      <c r="B171" s="30" t="s">
        <v>61</v>
      </c>
      <c r="C171" s="31">
        <v>133482</v>
      </c>
      <c r="D171" s="31">
        <v>0</v>
      </c>
      <c r="E171" s="31">
        <v>1556165</v>
      </c>
      <c r="F171" s="31">
        <v>744285</v>
      </c>
      <c r="G171" s="31">
        <f t="shared" si="66"/>
        <v>2433932</v>
      </c>
      <c r="H171" s="32">
        <v>206.32298387096773</v>
      </c>
      <c r="I171" s="32" t="s">
        <v>203</v>
      </c>
      <c r="J171" s="32">
        <v>2405.3625672043008</v>
      </c>
      <c r="K171" s="32">
        <v>1150.4405241935483</v>
      </c>
      <c r="L171" s="32">
        <f t="shared" si="61"/>
        <v>3762.1260752688167</v>
      </c>
    </row>
    <row r="172" spans="1:12">
      <c r="A172" s="45"/>
      <c r="B172" s="45" t="s">
        <v>185</v>
      </c>
      <c r="C172" s="22"/>
      <c r="D172" s="22"/>
      <c r="E172" s="22">
        <v>176559</v>
      </c>
      <c r="F172" s="22">
        <v>93326</v>
      </c>
      <c r="G172" s="63">
        <f t="shared" si="66"/>
        <v>269885</v>
      </c>
      <c r="H172" s="63"/>
      <c r="I172" s="63"/>
      <c r="J172" s="63">
        <v>272.9070564516129</v>
      </c>
      <c r="K172" s="63">
        <v>144.25389784946236</v>
      </c>
      <c r="L172" s="63">
        <f t="shared" si="61"/>
        <v>417.16095430107526</v>
      </c>
    </row>
    <row r="173" spans="1:12">
      <c r="A173" s="45"/>
      <c r="B173" s="45" t="s">
        <v>186</v>
      </c>
      <c r="C173" s="22"/>
      <c r="D173" s="22"/>
      <c r="E173" s="22">
        <v>112942</v>
      </c>
      <c r="F173" s="22">
        <v>115489</v>
      </c>
      <c r="G173" s="63">
        <f t="shared" si="66"/>
        <v>228431</v>
      </c>
      <c r="H173" s="63"/>
      <c r="I173" s="63"/>
      <c r="J173" s="63">
        <v>174.57432795698924</v>
      </c>
      <c r="K173" s="63">
        <v>178.51122311827956</v>
      </c>
      <c r="L173" s="63">
        <f t="shared" si="61"/>
        <v>353.08555107526877</v>
      </c>
    </row>
    <row r="174" spans="1:12">
      <c r="A174" s="45"/>
      <c r="B174" s="45" t="s">
        <v>187</v>
      </c>
      <c r="C174" s="22"/>
      <c r="D174" s="22"/>
      <c r="E174" s="22">
        <v>14442</v>
      </c>
      <c r="F174" s="22">
        <v>11682</v>
      </c>
      <c r="G174" s="63">
        <f t="shared" si="66"/>
        <v>26124</v>
      </c>
      <c r="H174" s="63"/>
      <c r="I174" s="63"/>
      <c r="J174" s="63">
        <v>22.32298387096774</v>
      </c>
      <c r="K174" s="63">
        <v>18.056854838709675</v>
      </c>
      <c r="L174" s="63">
        <f t="shared" si="61"/>
        <v>40.379838709677415</v>
      </c>
    </row>
    <row r="175" spans="1:12">
      <c r="A175" s="45"/>
      <c r="B175" s="45" t="s">
        <v>188</v>
      </c>
      <c r="C175" s="22"/>
      <c r="D175" s="22"/>
      <c r="E175" s="22">
        <v>115651</v>
      </c>
      <c r="F175" s="22">
        <v>1359</v>
      </c>
      <c r="G175" s="63">
        <f t="shared" si="66"/>
        <v>117010</v>
      </c>
      <c r="H175" s="63"/>
      <c r="I175" s="63"/>
      <c r="J175" s="63">
        <v>178.76162634408601</v>
      </c>
      <c r="K175" s="63">
        <v>2.1006048387096774</v>
      </c>
      <c r="L175" s="63">
        <f t="shared" si="61"/>
        <v>180.86223118279568</v>
      </c>
    </row>
    <row r="176" spans="1:12">
      <c r="A176" s="45"/>
      <c r="B176" s="45" t="s">
        <v>189</v>
      </c>
      <c r="C176" s="22"/>
      <c r="D176" s="22"/>
      <c r="E176" s="22"/>
      <c r="F176" s="22"/>
      <c r="G176" s="63">
        <f t="shared" si="66"/>
        <v>0</v>
      </c>
      <c r="H176" s="63"/>
      <c r="I176" s="63"/>
      <c r="J176" s="63" t="s">
        <v>203</v>
      </c>
      <c r="K176" s="63" t="s">
        <v>203</v>
      </c>
      <c r="L176" s="63">
        <f t="shared" si="61"/>
        <v>0</v>
      </c>
    </row>
    <row r="177" spans="1:12">
      <c r="A177" s="45"/>
      <c r="B177" s="45" t="s">
        <v>190</v>
      </c>
      <c r="C177" s="22"/>
      <c r="D177" s="22"/>
      <c r="E177" s="22">
        <v>347120</v>
      </c>
      <c r="F177" s="22"/>
      <c r="G177" s="63">
        <f t="shared" si="66"/>
        <v>347120</v>
      </c>
      <c r="H177" s="63"/>
      <c r="I177" s="63"/>
      <c r="J177" s="63">
        <v>536.54301075268813</v>
      </c>
      <c r="K177" s="63"/>
      <c r="L177" s="63">
        <f t="shared" si="61"/>
        <v>536.54301075268813</v>
      </c>
    </row>
    <row r="178" spans="1:12">
      <c r="A178" s="45"/>
      <c r="B178" s="45" t="s">
        <v>191</v>
      </c>
      <c r="C178" s="22">
        <v>133482</v>
      </c>
      <c r="D178" s="22"/>
      <c r="E178" s="22">
        <v>84465</v>
      </c>
      <c r="F178" s="22">
        <v>15756</v>
      </c>
      <c r="G178" s="63">
        <f t="shared" si="66"/>
        <v>233703</v>
      </c>
      <c r="H178" s="63">
        <v>206.32298387096773</v>
      </c>
      <c r="I178" s="63"/>
      <c r="J178" s="63">
        <v>130.55745967741936</v>
      </c>
      <c r="K178" s="63">
        <v>24.354032258064514</v>
      </c>
      <c r="L178" s="63">
        <f t="shared" si="61"/>
        <v>361.23447580645166</v>
      </c>
    </row>
    <row r="179" spans="1:12">
      <c r="A179" s="45"/>
      <c r="B179" s="45" t="s">
        <v>192</v>
      </c>
      <c r="C179" s="22"/>
      <c r="D179" s="22"/>
      <c r="E179" s="22">
        <v>556202</v>
      </c>
      <c r="F179" s="22">
        <v>506673</v>
      </c>
      <c r="G179" s="63">
        <f t="shared" si="66"/>
        <v>1062875</v>
      </c>
      <c r="H179" s="63"/>
      <c r="I179" s="63"/>
      <c r="J179" s="63">
        <v>859.7208333333333</v>
      </c>
      <c r="K179" s="63">
        <v>783.16391129032252</v>
      </c>
      <c r="L179" s="63">
        <f t="shared" si="61"/>
        <v>1642.8847446236559</v>
      </c>
    </row>
    <row r="180" spans="1:12">
      <c r="A180" s="45"/>
      <c r="B180" s="45" t="s">
        <v>198</v>
      </c>
      <c r="C180" s="22"/>
      <c r="D180" s="22"/>
      <c r="E180" s="22">
        <v>148784</v>
      </c>
      <c r="F180" s="22"/>
      <c r="G180" s="63">
        <f t="shared" si="66"/>
        <v>148784</v>
      </c>
      <c r="H180" s="63"/>
      <c r="I180" s="63"/>
      <c r="J180" s="63">
        <v>229.97526881720427</v>
      </c>
      <c r="K180" s="63"/>
      <c r="L180" s="63">
        <f t="shared" si="61"/>
        <v>229.97526881720427</v>
      </c>
    </row>
    <row r="181" spans="1:12">
      <c r="A181" s="36">
        <v>54</v>
      </c>
      <c r="B181" s="54" t="s">
        <v>62</v>
      </c>
      <c r="C181" s="55">
        <v>0</v>
      </c>
      <c r="D181" s="55">
        <v>50720</v>
      </c>
      <c r="E181" s="55">
        <v>2366264</v>
      </c>
      <c r="F181" s="55">
        <v>495768</v>
      </c>
      <c r="G181" s="25">
        <f t="shared" si="66"/>
        <v>2912752</v>
      </c>
      <c r="H181" s="26" t="s">
        <v>203</v>
      </c>
      <c r="I181" s="26">
        <v>78.397849462365585</v>
      </c>
      <c r="J181" s="26">
        <v>3657.5317204301073</v>
      </c>
      <c r="K181" s="26">
        <v>766.30806451612898</v>
      </c>
      <c r="L181" s="26">
        <f t="shared" si="61"/>
        <v>4502.2376344086024</v>
      </c>
    </row>
    <row r="182" spans="1:12">
      <c r="A182" s="45"/>
      <c r="B182" s="45" t="s">
        <v>175</v>
      </c>
      <c r="C182" s="22"/>
      <c r="D182" s="22"/>
      <c r="E182" s="22">
        <v>707432</v>
      </c>
      <c r="F182" s="22">
        <v>222695</v>
      </c>
      <c r="G182" s="63">
        <f t="shared" si="66"/>
        <v>930127</v>
      </c>
      <c r="H182" s="63"/>
      <c r="I182" s="63"/>
      <c r="J182" s="63">
        <v>1093.4768817204301</v>
      </c>
      <c r="K182" s="63">
        <v>344.2194220430107</v>
      </c>
      <c r="L182" s="63">
        <f t="shared" si="61"/>
        <v>1437.6963037634409</v>
      </c>
    </row>
    <row r="183" spans="1:12">
      <c r="A183" s="45"/>
      <c r="B183" s="45" t="s">
        <v>176</v>
      </c>
      <c r="C183" s="22"/>
      <c r="D183" s="22"/>
      <c r="E183" s="22">
        <v>559569</v>
      </c>
      <c r="F183" s="22">
        <v>31405</v>
      </c>
      <c r="G183" s="63">
        <f t="shared" si="66"/>
        <v>590974</v>
      </c>
      <c r="H183" s="63"/>
      <c r="I183" s="63"/>
      <c r="J183" s="63">
        <v>864.92520161290315</v>
      </c>
      <c r="K183" s="63">
        <v>48.542674731182792</v>
      </c>
      <c r="L183" s="63">
        <f t="shared" si="61"/>
        <v>913.46787634408599</v>
      </c>
    </row>
    <row r="184" spans="1:12">
      <c r="A184" s="45"/>
      <c r="B184" s="45" t="s">
        <v>177</v>
      </c>
      <c r="C184" s="22"/>
      <c r="D184" s="22">
        <v>50720</v>
      </c>
      <c r="E184" s="22">
        <v>328097</v>
      </c>
      <c r="F184" s="22">
        <v>100916</v>
      </c>
      <c r="G184" s="63">
        <f t="shared" si="66"/>
        <v>479733</v>
      </c>
      <c r="H184" s="63"/>
      <c r="I184" s="63">
        <v>78.397849462365585</v>
      </c>
      <c r="J184" s="63">
        <v>507.13918010752684</v>
      </c>
      <c r="K184" s="63">
        <v>155.98575268817203</v>
      </c>
      <c r="L184" s="63">
        <f t="shared" si="61"/>
        <v>741.52278225806447</v>
      </c>
    </row>
    <row r="185" spans="1:12">
      <c r="A185" s="45"/>
      <c r="B185" s="45" t="s">
        <v>179</v>
      </c>
      <c r="C185" s="22"/>
      <c r="D185" s="22"/>
      <c r="E185" s="22">
        <v>181630</v>
      </c>
      <c r="F185" s="22">
        <v>19176</v>
      </c>
      <c r="G185" s="63">
        <f t="shared" si="66"/>
        <v>200806</v>
      </c>
      <c r="H185" s="63"/>
      <c r="I185" s="63"/>
      <c r="J185" s="63">
        <v>280.74529569892474</v>
      </c>
      <c r="K185" s="63">
        <v>29.640322580645158</v>
      </c>
      <c r="L185" s="63">
        <f t="shared" si="61"/>
        <v>310.38561827956988</v>
      </c>
    </row>
    <row r="186" spans="1:12">
      <c r="A186" s="45"/>
      <c r="B186" s="45" t="s">
        <v>178</v>
      </c>
      <c r="C186" s="22"/>
      <c r="D186" s="22"/>
      <c r="E186" s="22"/>
      <c r="F186" s="22">
        <v>7669</v>
      </c>
      <c r="G186" s="63">
        <f t="shared" si="66"/>
        <v>7669</v>
      </c>
      <c r="H186" s="63"/>
      <c r="I186" s="63"/>
      <c r="J186" s="63"/>
      <c r="K186" s="63">
        <v>11.85396505376344</v>
      </c>
      <c r="L186" s="63">
        <f t="shared" si="61"/>
        <v>11.85396505376344</v>
      </c>
    </row>
    <row r="187" spans="1:12" ht="30">
      <c r="A187" s="45"/>
      <c r="B187" s="48" t="s">
        <v>180</v>
      </c>
      <c r="C187" s="22"/>
      <c r="D187" s="22"/>
      <c r="E187" s="22">
        <v>108645</v>
      </c>
      <c r="F187" s="22"/>
      <c r="G187" s="63">
        <f t="shared" si="66"/>
        <v>108645</v>
      </c>
      <c r="H187" s="63"/>
      <c r="I187" s="63"/>
      <c r="J187" s="63">
        <v>167.93245967741933</v>
      </c>
      <c r="K187" s="63"/>
      <c r="L187" s="63">
        <f t="shared" si="61"/>
        <v>167.93245967741933</v>
      </c>
    </row>
    <row r="188" spans="1:12">
      <c r="A188" s="45"/>
      <c r="B188" s="45" t="s">
        <v>181</v>
      </c>
      <c r="C188" s="22"/>
      <c r="D188" s="22"/>
      <c r="E188" s="22">
        <v>447378</v>
      </c>
      <c r="F188" s="22">
        <v>106210</v>
      </c>
      <c r="G188" s="63">
        <f t="shared" si="66"/>
        <v>553588</v>
      </c>
      <c r="H188" s="63"/>
      <c r="I188" s="63"/>
      <c r="J188" s="63">
        <v>691.51169354838714</v>
      </c>
      <c r="K188" s="63">
        <v>164.16868279569891</v>
      </c>
      <c r="L188" s="63">
        <f t="shared" si="61"/>
        <v>855.68037634408608</v>
      </c>
    </row>
    <row r="189" spans="1:12">
      <c r="A189" s="45"/>
      <c r="B189" s="45" t="s">
        <v>182</v>
      </c>
      <c r="C189" s="22"/>
      <c r="D189" s="22"/>
      <c r="E189" s="22">
        <v>12004</v>
      </c>
      <c r="F189" s="22"/>
      <c r="G189" s="63">
        <f t="shared" si="66"/>
        <v>12004</v>
      </c>
      <c r="H189" s="63"/>
      <c r="I189" s="63"/>
      <c r="J189" s="63">
        <v>18.554569892473115</v>
      </c>
      <c r="K189" s="63"/>
      <c r="L189" s="63">
        <f t="shared" si="61"/>
        <v>18.554569892473115</v>
      </c>
    </row>
    <row r="190" spans="1:12">
      <c r="A190" s="45"/>
      <c r="B190" s="45" t="s">
        <v>183</v>
      </c>
      <c r="C190" s="22"/>
      <c r="D190" s="22"/>
      <c r="E190" s="22">
        <v>21509</v>
      </c>
      <c r="F190" s="22">
        <v>7697</v>
      </c>
      <c r="G190" s="63">
        <f t="shared" si="66"/>
        <v>29206</v>
      </c>
      <c r="H190" s="63"/>
      <c r="I190" s="63"/>
      <c r="J190" s="63">
        <v>33.246438172043007</v>
      </c>
      <c r="K190" s="63">
        <v>11.897244623655913</v>
      </c>
      <c r="L190" s="63">
        <f t="shared" si="61"/>
        <v>45.143682795698922</v>
      </c>
    </row>
    <row r="191" spans="1:12">
      <c r="A191" s="38">
        <v>55</v>
      </c>
      <c r="B191" s="27" t="s">
        <v>63</v>
      </c>
      <c r="C191" s="28">
        <v>96336</v>
      </c>
      <c r="D191" s="28">
        <v>0</v>
      </c>
      <c r="E191" s="28">
        <v>2232508</v>
      </c>
      <c r="F191" s="28">
        <v>1965726</v>
      </c>
      <c r="G191" s="28">
        <f t="shared" si="66"/>
        <v>4294570</v>
      </c>
      <c r="H191" s="29">
        <v>148.9064516129032</v>
      </c>
      <c r="I191" s="29" t="s">
        <v>203</v>
      </c>
      <c r="J191" s="29">
        <v>3450.7852150537628</v>
      </c>
      <c r="K191" s="29">
        <v>3038.4205645161292</v>
      </c>
      <c r="L191" s="29">
        <f t="shared" si="61"/>
        <v>6638.1122311827949</v>
      </c>
    </row>
    <row r="192" spans="1:12">
      <c r="A192" s="40"/>
      <c r="B192" s="14" t="s">
        <v>193</v>
      </c>
      <c r="C192" s="15"/>
      <c r="D192" s="15">
        <v>0</v>
      </c>
      <c r="E192" s="15">
        <v>1542509</v>
      </c>
      <c r="F192" s="15">
        <v>1309286</v>
      </c>
      <c r="G192" s="15">
        <f t="shared" si="66"/>
        <v>2851795</v>
      </c>
      <c r="H192" s="16"/>
      <c r="I192" s="16" t="s">
        <v>203</v>
      </c>
      <c r="J192" s="16">
        <v>2384.2545026881717</v>
      </c>
      <c r="K192" s="16">
        <v>2023.7619623655912</v>
      </c>
      <c r="L192" s="16">
        <f t="shared" si="61"/>
        <v>4408.0164650537627</v>
      </c>
    </row>
    <row r="193" spans="1:12">
      <c r="A193" s="40"/>
      <c r="B193" s="14" t="s">
        <v>194</v>
      </c>
      <c r="C193" s="15">
        <v>96336</v>
      </c>
      <c r="D193" s="15"/>
      <c r="E193" s="15">
        <v>689999</v>
      </c>
      <c r="F193" s="15">
        <v>656440</v>
      </c>
      <c r="G193" s="15">
        <f t="shared" si="66"/>
        <v>1442775</v>
      </c>
      <c r="H193" s="16">
        <v>148.9064516129032</v>
      </c>
      <c r="I193" s="16"/>
      <c r="J193" s="16">
        <v>1066.5307123655912</v>
      </c>
      <c r="K193" s="16">
        <v>1014.6586021505375</v>
      </c>
      <c r="L193" s="16">
        <f t="shared" si="61"/>
        <v>2230.0957661290322</v>
      </c>
    </row>
    <row r="194" spans="1:12">
      <c r="A194" s="56">
        <v>56</v>
      </c>
      <c r="B194" s="57" t="s">
        <v>64</v>
      </c>
      <c r="C194" s="58">
        <v>417386</v>
      </c>
      <c r="D194" s="58">
        <v>0</v>
      </c>
      <c r="E194" s="58">
        <v>608108</v>
      </c>
      <c r="F194" s="58">
        <v>529853</v>
      </c>
      <c r="G194" s="58">
        <f t="shared" si="66"/>
        <v>1555347</v>
      </c>
      <c r="H194" s="43">
        <v>645.15309139784938</v>
      </c>
      <c r="I194" s="43" t="s">
        <v>203</v>
      </c>
      <c r="J194" s="43">
        <v>939.95188172043004</v>
      </c>
      <c r="K194" s="43">
        <v>818.99321236559126</v>
      </c>
      <c r="L194" s="43">
        <f t="shared" si="61"/>
        <v>2404.0981854838706</v>
      </c>
    </row>
    <row r="195" spans="1:12">
      <c r="A195" s="39"/>
      <c r="B195" s="13" t="s">
        <v>195</v>
      </c>
      <c r="C195" s="8">
        <v>417386</v>
      </c>
      <c r="D195" s="8"/>
      <c r="E195" s="8">
        <v>66891.88</v>
      </c>
      <c r="F195" s="8">
        <v>63582.36</v>
      </c>
      <c r="G195" s="8">
        <f>SUM(C195:F195)</f>
        <v>547860.24</v>
      </c>
      <c r="H195" s="9">
        <v>645.15309139784938</v>
      </c>
      <c r="I195" s="9"/>
      <c r="J195" s="9">
        <v>103.39470698924731</v>
      </c>
      <c r="K195" s="9">
        <v>98.279185483870975</v>
      </c>
      <c r="L195" s="9">
        <f t="shared" si="61"/>
        <v>846.82698387096764</v>
      </c>
    </row>
    <row r="196" spans="1:12">
      <c r="A196" s="64"/>
      <c r="B196" s="13" t="s">
        <v>202</v>
      </c>
      <c r="C196" s="65"/>
      <c r="D196" s="65"/>
      <c r="E196" s="65">
        <v>541216.12</v>
      </c>
      <c r="F196" s="65">
        <v>466270.64</v>
      </c>
      <c r="G196" s="8">
        <f>SUM(C196:F196)</f>
        <v>1007486.76</v>
      </c>
      <c r="H196" s="66"/>
      <c r="I196" s="66"/>
      <c r="J196" s="66">
        <v>836.55717473118261</v>
      </c>
      <c r="K196" s="66">
        <v>720.71402688172043</v>
      </c>
      <c r="L196" s="9">
        <f t="shared" si="61"/>
        <v>1557.271201612903</v>
      </c>
    </row>
    <row r="197" spans="1:12">
      <c r="A197" s="33">
        <v>57</v>
      </c>
      <c r="B197" s="18" t="s">
        <v>65</v>
      </c>
      <c r="C197" s="19">
        <v>0</v>
      </c>
      <c r="D197" s="19">
        <v>0</v>
      </c>
      <c r="E197" s="19">
        <v>1561277</v>
      </c>
      <c r="F197" s="19">
        <v>960875</v>
      </c>
      <c r="G197" s="19">
        <f t="shared" ref="G197:G198" si="67">SUM(C197:F197)</f>
        <v>2522152</v>
      </c>
      <c r="H197" s="20" t="s">
        <v>203</v>
      </c>
      <c r="I197" s="20" t="s">
        <v>203</v>
      </c>
      <c r="J197" s="20">
        <v>2413.264180107527</v>
      </c>
      <c r="K197" s="20">
        <v>1485.223454301075</v>
      </c>
      <c r="L197" s="20">
        <f t="shared" si="61"/>
        <v>3898.4876344086019</v>
      </c>
    </row>
    <row r="198" spans="1:12">
      <c r="A198" s="34"/>
      <c r="B198" s="21" t="s">
        <v>196</v>
      </c>
      <c r="C198" s="22"/>
      <c r="D198" s="22">
        <v>0</v>
      </c>
      <c r="E198" s="22">
        <v>1561277</v>
      </c>
      <c r="F198" s="22">
        <v>960875</v>
      </c>
      <c r="G198" s="22">
        <f t="shared" si="67"/>
        <v>2522152</v>
      </c>
      <c r="H198" s="23"/>
      <c r="I198" s="23" t="s">
        <v>203</v>
      </c>
      <c r="J198" s="23">
        <v>2413.264180107527</v>
      </c>
      <c r="K198" s="23">
        <v>1485.223454301075</v>
      </c>
      <c r="L198" s="23">
        <f t="shared" si="61"/>
        <v>3898.4876344086019</v>
      </c>
    </row>
    <row r="199" spans="1:12">
      <c r="B199" s="59" t="s">
        <v>66</v>
      </c>
      <c r="C199" s="60">
        <f>C7+C9+C14+C16+C19+C24+C30+C32+C34+C41+C43+C47+C49+C56+C58+C60+C62+C66+C68+C70+C73+C75+C78+C80+C87+C94+C96+C99+C101+C103+C105+C107+C109+C112+C114+C116+C124+C126+C128+C131+C133+C140+C144+C146+C148+C157+C159+C161+C163+C165+C169+C171+C181+C191+C194+C197</f>
        <v>18185203</v>
      </c>
      <c r="D199" s="60">
        <f>D7+D9+D14+D16+D19+D24+D30+D32+D34+D41+D43+D47+D49+D56+D58+D60+D62+D66+D68+D70+D73+D75+D78+D80+D87+D94+D96+D99+D101+D103+D105+D107+D109+D112+D114+D116+D124+D126+D128+D131+D133+D140+D144+D146+D148+D157+D159+D161+D163+D165+D169+D171+D181+D191+D194+D197</f>
        <v>3015045</v>
      </c>
      <c r="E199" s="60">
        <f>E7+E9+E14+E16+E19+E24+E30+E32+E34+E41+E43+E47+E49+E56+E58+E60+E62+E66+E68+E70+E73+E75+E78+E80+E87+E94+E96+E99+E101+E103+E105+E107+E109+E112+E114+E116+E124+E126+E128+E131+E133+E140+E144+E146+E148+E157+E159+E161+E163+E165+E169+E171+E181+E191+E194+E197</f>
        <v>97651628.481600001</v>
      </c>
      <c r="F199" s="60">
        <f>F7+F9+F14+F16+F19+F24+F30+F32+F34+F41+F43+F47+F49+F56+F58+F60+F62+F66+F68+F70+F73+F75+F78+F80+F87+F94+F96+F99+F101+F103+F105+F107+F109+F112+F114+F116+F124+F126+F128+F131+F133+F140+F144+F146+F148+F157+F159+F161+F163+F165+F169+F171+F181+F191+F194+F197</f>
        <v>45074957.236999899</v>
      </c>
      <c r="G199" s="61">
        <f>C199+D199+E199+F199</f>
        <v>163926833.71859992</v>
      </c>
      <c r="H199" s="62">
        <f>IF(C199/744*1.15=0,"0",C199/744*1.15)</f>
        <v>28108.848723118277</v>
      </c>
      <c r="I199" s="62">
        <f>IF(D199/744*1.15=0,"0",D199/744*1.15)</f>
        <v>4660.3518145161288</v>
      </c>
      <c r="J199" s="62">
        <f>IF(E199/744*1.15=0,"0",E199/744*1.15)</f>
        <v>150940.01714225806</v>
      </c>
      <c r="K199" s="62">
        <f>IF(F199/744*1.15=0,"0",F199/744*1.15)</f>
        <v>69672.312933534791</v>
      </c>
      <c r="L199" s="62">
        <f>H199+I199+J199+K199</f>
        <v>253381.53061342725</v>
      </c>
    </row>
    <row r="200" spans="1:12">
      <c r="C200" s="2" t="s">
        <v>69</v>
      </c>
    </row>
    <row r="201" spans="1:12">
      <c r="C201" s="73"/>
      <c r="D201" s="73"/>
      <c r="E201" s="73"/>
      <c r="F201" s="73"/>
      <c r="G201" s="73"/>
    </row>
    <row r="202" spans="1:12">
      <c r="C202" s="73"/>
      <c r="D202" s="73"/>
      <c r="E202" s="73"/>
      <c r="F202" s="73"/>
      <c r="G202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N24" sqref="N24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214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81" t="s">
        <v>9</v>
      </c>
      <c r="H6" s="81" t="s">
        <v>5</v>
      </c>
      <c r="I6" s="81" t="s">
        <v>6</v>
      </c>
      <c r="J6" s="81" t="s">
        <v>7</v>
      </c>
      <c r="K6" s="81" t="s">
        <v>8</v>
      </c>
      <c r="L6" s="81" t="s">
        <v>9</v>
      </c>
    </row>
    <row r="7" spans="1:13" s="2" customFormat="1">
      <c r="A7" s="33">
        <v>1</v>
      </c>
      <c r="B7" s="18" t="s">
        <v>10</v>
      </c>
      <c r="C7" s="19">
        <v>497979</v>
      </c>
      <c r="D7" s="19">
        <v>91070</v>
      </c>
      <c r="E7" s="19">
        <v>1295504</v>
      </c>
      <c r="F7" s="19">
        <v>361237</v>
      </c>
      <c r="G7" s="19">
        <f t="shared" ref="G7" si="0">SUM(C7:F7)</f>
        <v>2245790</v>
      </c>
      <c r="H7" s="20">
        <v>769.72560483870961</v>
      </c>
      <c r="I7" s="20">
        <v>140.7668010752688</v>
      </c>
      <c r="J7" s="20">
        <v>2002.459139784946</v>
      </c>
      <c r="K7" s="20">
        <v>558.36364247311826</v>
      </c>
      <c r="L7" s="20">
        <f>H7+I7+J7+K7</f>
        <v>3471.3151881720432</v>
      </c>
    </row>
    <row r="8" spans="1:13" s="2" customFormat="1">
      <c r="A8" s="34"/>
      <c r="B8" s="35" t="s">
        <v>70</v>
      </c>
      <c r="C8" s="22">
        <v>497979</v>
      </c>
      <c r="D8" s="22">
        <v>91070</v>
      </c>
      <c r="E8" s="22">
        <v>1295504</v>
      </c>
      <c r="F8" s="22">
        <v>361237</v>
      </c>
      <c r="G8" s="22">
        <f t="shared" ref="G8:L8" si="1">G7</f>
        <v>2245790</v>
      </c>
      <c r="H8" s="22">
        <v>769.72560483870961</v>
      </c>
      <c r="I8" s="22"/>
      <c r="J8" s="22">
        <v>2002.459139784946</v>
      </c>
      <c r="K8" s="22">
        <v>558.36364247311826</v>
      </c>
      <c r="L8" s="22">
        <f t="shared" si="1"/>
        <v>3471.3151881720432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192331</v>
      </c>
      <c r="F9" s="25">
        <v>408018</v>
      </c>
      <c r="G9" s="25">
        <f t="shared" ref="G9" si="2">SUM(C9:F9)</f>
        <v>600349</v>
      </c>
      <c r="H9" s="26" t="s">
        <v>203</v>
      </c>
      <c r="I9" s="26" t="s">
        <v>203</v>
      </c>
      <c r="J9" s="26">
        <v>297.28581989247306</v>
      </c>
      <c r="K9" s="26">
        <v>630.67298387096764</v>
      </c>
      <c r="L9" s="26">
        <f>H9+I9+J9+K9</f>
        <v>927.95880376344076</v>
      </c>
    </row>
    <row r="10" spans="1:13" s="2" customFormat="1">
      <c r="A10" s="35"/>
      <c r="B10" s="35" t="s">
        <v>71</v>
      </c>
      <c r="C10" s="22"/>
      <c r="D10" s="22"/>
      <c r="E10" s="22">
        <v>10578.205</v>
      </c>
      <c r="F10" s="22">
        <v>204009</v>
      </c>
      <c r="G10" s="22">
        <f>E10+F10</f>
        <v>214587.20499999999</v>
      </c>
      <c r="H10" s="22"/>
      <c r="I10" s="22"/>
      <c r="J10" s="22">
        <v>16.350720094086022</v>
      </c>
      <c r="K10" s="22">
        <v>315.33649193548382</v>
      </c>
      <c r="L10" s="22">
        <f t="shared" ref="L10:L13" si="3">H10+I10+J10+K10</f>
        <v>331.68721202956982</v>
      </c>
    </row>
    <row r="11" spans="1:13" s="2" customFormat="1">
      <c r="A11" s="35"/>
      <c r="B11" s="35" t="s">
        <v>72</v>
      </c>
      <c r="C11" s="22"/>
      <c r="D11" s="22"/>
      <c r="E11" s="22">
        <v>111551.98</v>
      </c>
      <c r="F11" s="22">
        <v>199928.82</v>
      </c>
      <c r="G11" s="22">
        <f t="shared" ref="G11:G13" si="4">E11+F11</f>
        <v>311480.8</v>
      </c>
      <c r="H11" s="22"/>
      <c r="I11" s="22"/>
      <c r="J11" s="22">
        <v>172.42577553763439</v>
      </c>
      <c r="K11" s="22">
        <v>309.02976209677422</v>
      </c>
      <c r="L11" s="22">
        <f t="shared" si="3"/>
        <v>481.45553763440864</v>
      </c>
    </row>
    <row r="12" spans="1:13" s="2" customFormat="1">
      <c r="A12" s="35"/>
      <c r="B12" s="35" t="s">
        <v>73</v>
      </c>
      <c r="C12" s="22"/>
      <c r="D12" s="22"/>
      <c r="E12" s="22">
        <v>21156.41</v>
      </c>
      <c r="F12" s="22">
        <v>4080.1800000000003</v>
      </c>
      <c r="G12" s="22">
        <f t="shared" si="4"/>
        <v>25236.59</v>
      </c>
      <c r="H12" s="22"/>
      <c r="I12" s="22"/>
      <c r="J12" s="22">
        <v>32.701440188172043</v>
      </c>
      <c r="K12" s="22">
        <v>6.3067298387096775</v>
      </c>
      <c r="L12" s="22">
        <f t="shared" si="3"/>
        <v>39.008170026881722</v>
      </c>
    </row>
    <row r="13" spans="1:13" s="2" customFormat="1">
      <c r="A13" s="17"/>
      <c r="B13" s="17" t="s">
        <v>113</v>
      </c>
      <c r="C13" s="22"/>
      <c r="D13" s="22"/>
      <c r="E13" s="22">
        <v>49044.404999999999</v>
      </c>
      <c r="F13" s="22"/>
      <c r="G13" s="22">
        <f t="shared" si="4"/>
        <v>49044.404999999999</v>
      </c>
      <c r="H13" s="22"/>
      <c r="I13" s="22"/>
      <c r="J13" s="22">
        <v>75.807884072580634</v>
      </c>
      <c r="K13" s="22"/>
      <c r="L13" s="22">
        <f t="shared" si="3"/>
        <v>75.807884072580634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1015073</v>
      </c>
      <c r="F14" s="31">
        <v>1017136</v>
      </c>
      <c r="G14" s="31">
        <f t="shared" ref="G14" si="5">SUM(C14:F14)</f>
        <v>2032209</v>
      </c>
      <c r="H14" s="32" t="s">
        <v>203</v>
      </c>
      <c r="I14" s="32" t="s">
        <v>203</v>
      </c>
      <c r="J14" s="32">
        <v>1568.9972446236559</v>
      </c>
      <c r="K14" s="32">
        <v>1572.1860215053762</v>
      </c>
      <c r="L14" s="32">
        <f>H14+I14+J14+K14</f>
        <v>3141.1832661290318</v>
      </c>
    </row>
    <row r="15" spans="1:13" s="2" customFormat="1">
      <c r="A15" s="35"/>
      <c r="B15" s="35" t="s">
        <v>74</v>
      </c>
      <c r="C15" s="22"/>
      <c r="D15" s="22"/>
      <c r="E15" s="22">
        <v>1015073</v>
      </c>
      <c r="F15" s="22">
        <v>1017136</v>
      </c>
      <c r="G15" s="22">
        <f>F15+E15</f>
        <v>2032209</v>
      </c>
      <c r="H15" s="22"/>
      <c r="I15" s="22"/>
      <c r="J15" s="22">
        <v>1568.9972446236559</v>
      </c>
      <c r="K15" s="22">
        <v>1572.1860215053762</v>
      </c>
      <c r="L15" s="22">
        <f>H15+I15+J15+K15</f>
        <v>3141.1832661290318</v>
      </c>
    </row>
    <row r="16" spans="1:13" s="2" customFormat="1">
      <c r="A16" s="37">
        <v>4</v>
      </c>
      <c r="B16" s="30" t="s">
        <v>13</v>
      </c>
      <c r="C16" s="31">
        <v>258854</v>
      </c>
      <c r="D16" s="31">
        <v>0</v>
      </c>
      <c r="E16" s="31">
        <v>988058</v>
      </c>
      <c r="F16" s="31">
        <v>365031</v>
      </c>
      <c r="G16" s="31">
        <f t="shared" ref="G16:G30" si="6">SUM(C16:F16)</f>
        <v>1611943</v>
      </c>
      <c r="H16" s="32">
        <v>400.1103494623656</v>
      </c>
      <c r="I16" s="32" t="s">
        <v>203</v>
      </c>
      <c r="J16" s="32">
        <v>1527.240188172043</v>
      </c>
      <c r="K16" s="32">
        <v>564.22802419354832</v>
      </c>
      <c r="L16" s="32">
        <f t="shared" ref="L16:L18" si="7">H16+I16+J16+K16</f>
        <v>2491.5785618279569</v>
      </c>
    </row>
    <row r="17" spans="1:12" s="2" customFormat="1">
      <c r="A17" s="35"/>
      <c r="B17" s="35" t="s">
        <v>80</v>
      </c>
      <c r="C17" s="22">
        <v>258854</v>
      </c>
      <c r="D17" s="22"/>
      <c r="E17" s="22">
        <v>82008.813999999998</v>
      </c>
      <c r="F17" s="22">
        <v>60230.115000000005</v>
      </c>
      <c r="G17" s="22">
        <f t="shared" si="6"/>
        <v>401092.929</v>
      </c>
      <c r="H17" s="22">
        <v>400.1103494623656</v>
      </c>
      <c r="I17" s="22"/>
      <c r="J17" s="22">
        <v>126.76093561827956</v>
      </c>
      <c r="K17" s="22">
        <v>93.097623991935492</v>
      </c>
      <c r="L17" s="22">
        <f t="shared" si="7"/>
        <v>619.96890907258069</v>
      </c>
    </row>
    <row r="18" spans="1:12" s="2" customFormat="1">
      <c r="A18" s="35"/>
      <c r="B18" s="35" t="s">
        <v>81</v>
      </c>
      <c r="C18" s="22"/>
      <c r="D18" s="22"/>
      <c r="E18" s="22">
        <v>906049.18599999999</v>
      </c>
      <c r="F18" s="22">
        <v>304800.88500000001</v>
      </c>
      <c r="G18" s="22">
        <f t="shared" si="6"/>
        <v>1210850.071</v>
      </c>
      <c r="H18" s="22"/>
      <c r="I18" s="22"/>
      <c r="J18" s="22">
        <v>1400.4792525537632</v>
      </c>
      <c r="K18" s="22">
        <v>471.13040020161287</v>
      </c>
      <c r="L18" s="22">
        <f t="shared" si="7"/>
        <v>1871.6096527553761</v>
      </c>
    </row>
    <row r="19" spans="1:12" s="2" customFormat="1">
      <c r="A19" s="37">
        <v>5</v>
      </c>
      <c r="B19" s="30" t="s">
        <v>14</v>
      </c>
      <c r="C19" s="31">
        <v>320298</v>
      </c>
      <c r="D19" s="31">
        <v>122327</v>
      </c>
      <c r="E19" s="31">
        <v>3908344</v>
      </c>
      <c r="F19" s="31">
        <v>1568703</v>
      </c>
      <c r="G19" s="31">
        <f t="shared" si="6"/>
        <v>5919672</v>
      </c>
      <c r="H19" s="32">
        <v>495.08427419354837</v>
      </c>
      <c r="I19" s="32">
        <v>189.08071236559138</v>
      </c>
      <c r="J19" s="32">
        <v>6041.1231182795691</v>
      </c>
      <c r="K19" s="32">
        <v>2424.7425403225802</v>
      </c>
      <c r="L19" s="32">
        <f>H19+I19+J19+K19</f>
        <v>9150.0306451612887</v>
      </c>
    </row>
    <row r="20" spans="1:12" s="2" customFormat="1">
      <c r="A20" s="35"/>
      <c r="B20" s="35" t="s">
        <v>78</v>
      </c>
      <c r="C20" s="22">
        <v>320298</v>
      </c>
      <c r="D20" s="22">
        <v>122327</v>
      </c>
      <c r="E20" s="22">
        <v>1250669</v>
      </c>
      <c r="F20" s="22">
        <v>94122</v>
      </c>
      <c r="G20" s="22">
        <f t="shared" si="6"/>
        <v>1787416</v>
      </c>
      <c r="H20" s="22">
        <v>495.08427419354837</v>
      </c>
      <c r="I20" s="22">
        <v>189.08071236559138</v>
      </c>
      <c r="J20" s="22">
        <v>1933.1577284946236</v>
      </c>
      <c r="K20" s="22">
        <v>145.48427419354837</v>
      </c>
      <c r="L20" s="22">
        <f t="shared" ref="L20:L23" si="8">H20+I20+J20+K20</f>
        <v>2762.8069892473118</v>
      </c>
    </row>
    <row r="21" spans="1:12" s="2" customFormat="1">
      <c r="A21" s="35"/>
      <c r="B21" s="35" t="s">
        <v>79</v>
      </c>
      <c r="C21" s="22"/>
      <c r="D21" s="22"/>
      <c r="E21" s="22">
        <v>1133420</v>
      </c>
      <c r="F21" s="22">
        <v>815726</v>
      </c>
      <c r="G21" s="22">
        <f t="shared" si="6"/>
        <v>1949146</v>
      </c>
      <c r="H21" s="22"/>
      <c r="I21" s="22"/>
      <c r="J21" s="22">
        <v>1751.9260752688172</v>
      </c>
      <c r="K21" s="22">
        <v>1260.8668010752688</v>
      </c>
      <c r="L21" s="22">
        <f t="shared" si="8"/>
        <v>3012.7928763440859</v>
      </c>
    </row>
    <row r="22" spans="1:12" s="2" customFormat="1">
      <c r="A22" s="35"/>
      <c r="B22" s="35" t="s">
        <v>75</v>
      </c>
      <c r="C22" s="22"/>
      <c r="D22" s="22"/>
      <c r="E22" s="22">
        <v>1289754</v>
      </c>
      <c r="F22" s="22">
        <v>423550</v>
      </c>
      <c r="G22" s="22">
        <f t="shared" si="6"/>
        <v>1713304</v>
      </c>
      <c r="H22" s="22"/>
      <c r="I22" s="22"/>
      <c r="J22" s="22">
        <v>1993.5713709677418</v>
      </c>
      <c r="K22" s="22">
        <v>654.68077956989237</v>
      </c>
      <c r="L22" s="22">
        <f t="shared" si="8"/>
        <v>2648.2521505376344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234501</v>
      </c>
      <c r="F23" s="22">
        <v>235305</v>
      </c>
      <c r="G23" s="22">
        <f t="shared" si="6"/>
        <v>469806</v>
      </c>
      <c r="H23" s="22"/>
      <c r="I23" s="22"/>
      <c r="J23" s="22">
        <v>362.46794354838704</v>
      </c>
      <c r="K23" s="22">
        <v>363.71068548387092</v>
      </c>
      <c r="L23" s="22">
        <f t="shared" si="8"/>
        <v>726.17862903225796</v>
      </c>
    </row>
    <row r="24" spans="1:12" s="2" customFormat="1">
      <c r="A24" s="37">
        <v>6</v>
      </c>
      <c r="B24" s="30" t="s">
        <v>15</v>
      </c>
      <c r="C24" s="31">
        <v>8543</v>
      </c>
      <c r="D24" s="31">
        <v>0</v>
      </c>
      <c r="E24" s="31">
        <v>870515</v>
      </c>
      <c r="F24" s="31">
        <v>798601</v>
      </c>
      <c r="G24" s="31">
        <f t="shared" si="6"/>
        <v>1677659</v>
      </c>
      <c r="H24" s="32">
        <v>13.204905913978493</v>
      </c>
      <c r="I24" s="32" t="s">
        <v>203</v>
      </c>
      <c r="J24" s="32">
        <v>1345.5540994623655</v>
      </c>
      <c r="K24" s="32">
        <v>1234.3967069892471</v>
      </c>
      <c r="L24" s="32">
        <f>H24+I24+J24+K24</f>
        <v>2593.1557123655912</v>
      </c>
    </row>
    <row r="25" spans="1:12" s="2" customFormat="1">
      <c r="A25" s="35"/>
      <c r="B25" s="35" t="s">
        <v>83</v>
      </c>
      <c r="C25" s="22">
        <v>8543</v>
      </c>
      <c r="D25" s="22"/>
      <c r="E25" s="22">
        <v>40914.205000000002</v>
      </c>
      <c r="F25" s="22">
        <v>55902.070000000007</v>
      </c>
      <c r="G25" s="22">
        <f>SUM(C25:F25)</f>
        <v>105359.27500000001</v>
      </c>
      <c r="H25" s="22">
        <v>13.204905913978493</v>
      </c>
      <c r="I25" s="22"/>
      <c r="J25" s="22">
        <v>63.241042674731176</v>
      </c>
      <c r="K25" s="22">
        <v>86.407769489247315</v>
      </c>
      <c r="L25" s="22">
        <f t="shared" ref="L25:L29" si="9">H25+I25+J25+K25</f>
        <v>162.85371807795698</v>
      </c>
    </row>
    <row r="26" spans="1:12" s="2" customFormat="1">
      <c r="A26" s="35"/>
      <c r="B26" s="35" t="s">
        <v>82</v>
      </c>
      <c r="C26" s="22"/>
      <c r="D26" s="22"/>
      <c r="E26" s="22">
        <v>293363.55499999999</v>
      </c>
      <c r="F26" s="22">
        <v>214025.068</v>
      </c>
      <c r="G26" s="22">
        <f t="shared" si="6"/>
        <v>507388.62300000002</v>
      </c>
      <c r="H26" s="22"/>
      <c r="I26" s="22"/>
      <c r="J26" s="22">
        <v>453.45173151881716</v>
      </c>
      <c r="K26" s="22">
        <v>330.81831747311821</v>
      </c>
      <c r="L26" s="22">
        <f t="shared" si="9"/>
        <v>784.27004899193537</v>
      </c>
    </row>
    <row r="27" spans="1:12" s="2" customFormat="1">
      <c r="A27" s="35"/>
      <c r="B27" s="35" t="s">
        <v>84</v>
      </c>
      <c r="C27" s="22"/>
      <c r="D27" s="22"/>
      <c r="E27" s="22">
        <v>48748.840000000004</v>
      </c>
      <c r="F27" s="22">
        <v>27152.434000000001</v>
      </c>
      <c r="G27" s="22">
        <f t="shared" si="6"/>
        <v>75901.274000000005</v>
      </c>
      <c r="H27" s="22"/>
      <c r="I27" s="22"/>
      <c r="J27" s="22">
        <v>75.351029569892475</v>
      </c>
      <c r="K27" s="22">
        <v>41.969488037634406</v>
      </c>
      <c r="L27" s="22">
        <f t="shared" si="9"/>
        <v>117.32051760752688</v>
      </c>
    </row>
    <row r="28" spans="1:12" s="2" customFormat="1">
      <c r="A28" s="35"/>
      <c r="B28" s="35" t="s">
        <v>85</v>
      </c>
      <c r="C28" s="22"/>
      <c r="D28" s="22"/>
      <c r="E28" s="22">
        <v>14798.755000000001</v>
      </c>
      <c r="F28" s="22">
        <v>19166.423999999999</v>
      </c>
      <c r="G28" s="22">
        <f t="shared" si="6"/>
        <v>33965.179000000004</v>
      </c>
      <c r="H28" s="22"/>
      <c r="I28" s="22"/>
      <c r="J28" s="22">
        <v>22.874419690860215</v>
      </c>
      <c r="K28" s="22">
        <v>29.625520967741931</v>
      </c>
      <c r="L28" s="22">
        <f t="shared" si="9"/>
        <v>52.499940658602142</v>
      </c>
    </row>
    <row r="29" spans="1:12" s="2" customFormat="1">
      <c r="A29" s="35"/>
      <c r="B29" s="35" t="s">
        <v>86</v>
      </c>
      <c r="C29" s="22"/>
      <c r="D29" s="22"/>
      <c r="E29" s="22">
        <v>472689.64499999996</v>
      </c>
      <c r="F29" s="22">
        <v>482355.00399999996</v>
      </c>
      <c r="G29" s="22">
        <f t="shared" si="6"/>
        <v>955044.64899999998</v>
      </c>
      <c r="H29" s="22"/>
      <c r="I29" s="22"/>
      <c r="J29" s="22">
        <v>730.63587600806443</v>
      </c>
      <c r="K29" s="22">
        <v>745.57561102150532</v>
      </c>
      <c r="L29" s="22">
        <f t="shared" si="9"/>
        <v>1476.2114870295698</v>
      </c>
    </row>
    <row r="30" spans="1:12" s="2" customFormat="1">
      <c r="A30" s="37">
        <v>8</v>
      </c>
      <c r="B30" s="30" t="s">
        <v>16</v>
      </c>
      <c r="C30" s="31">
        <v>703405</v>
      </c>
      <c r="D30" s="31">
        <v>0</v>
      </c>
      <c r="E30" s="31">
        <v>1659515</v>
      </c>
      <c r="F30" s="31">
        <v>1364046</v>
      </c>
      <c r="G30" s="31">
        <f t="shared" si="6"/>
        <v>3726966</v>
      </c>
      <c r="H30" s="32">
        <v>1087.2523521505375</v>
      </c>
      <c r="I30" s="32" t="s">
        <v>203</v>
      </c>
      <c r="J30" s="32">
        <v>2565.1105510752686</v>
      </c>
      <c r="K30" s="32">
        <v>2108.4044354838711</v>
      </c>
      <c r="L30" s="32">
        <f>H30+I30+J30+K30</f>
        <v>5760.7673387096766</v>
      </c>
    </row>
    <row r="31" spans="1:12" s="2" customFormat="1" ht="14.25" customHeight="1">
      <c r="A31" s="35"/>
      <c r="B31" s="35" t="s">
        <v>87</v>
      </c>
      <c r="C31" s="22">
        <v>703405</v>
      </c>
      <c r="D31" s="22">
        <v>0</v>
      </c>
      <c r="E31" s="22">
        <v>1659515</v>
      </c>
      <c r="F31" s="22">
        <v>1364046</v>
      </c>
      <c r="G31" s="22">
        <f t="shared" ref="G31:L31" si="10">G30</f>
        <v>3726966</v>
      </c>
      <c r="H31" s="22">
        <v>1087.2523521505375</v>
      </c>
      <c r="I31" s="22"/>
      <c r="J31" s="22">
        <v>2565.1105510752686</v>
      </c>
      <c r="K31" s="22">
        <v>2108.4044354838711</v>
      </c>
      <c r="L31" s="22">
        <f t="shared" si="10"/>
        <v>5760.7673387096766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1551289</v>
      </c>
      <c r="F32" s="31">
        <v>430712</v>
      </c>
      <c r="G32" s="31">
        <f t="shared" ref="G32" si="11">SUM(C32:F32)</f>
        <v>1982001</v>
      </c>
      <c r="H32" s="32" t="s">
        <v>203</v>
      </c>
      <c r="I32" s="32" t="s">
        <v>203</v>
      </c>
      <c r="J32" s="32">
        <v>2397.8257392473115</v>
      </c>
      <c r="K32" s="32">
        <v>665.75107526881709</v>
      </c>
      <c r="L32" s="32">
        <f>H32+I32+J32+K32</f>
        <v>3063.5768145161287</v>
      </c>
    </row>
    <row r="33" spans="1:12" s="2" customFormat="1">
      <c r="A33" s="35"/>
      <c r="B33" s="35" t="s">
        <v>88</v>
      </c>
      <c r="C33" s="22"/>
      <c r="D33" s="22"/>
      <c r="E33" s="22">
        <v>1551289</v>
      </c>
      <c r="F33" s="22">
        <v>430712</v>
      </c>
      <c r="G33" s="22">
        <f>G32</f>
        <v>1982001</v>
      </c>
      <c r="H33" s="22"/>
      <c r="I33" s="22"/>
      <c r="J33" s="22">
        <v>2397.8257392473115</v>
      </c>
      <c r="K33" s="22">
        <v>665.75107526881709</v>
      </c>
      <c r="L33" s="22">
        <f>K33+J33</f>
        <v>3063.5768145161287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1588000</v>
      </c>
      <c r="F34" s="31">
        <v>905653</v>
      </c>
      <c r="G34" s="31">
        <f>SUM(C34:F34)</f>
        <v>2493653</v>
      </c>
      <c r="H34" s="32" t="s">
        <v>203</v>
      </c>
      <c r="I34" s="32" t="s">
        <v>203</v>
      </c>
      <c r="J34" s="32">
        <v>2454.5698924731182</v>
      </c>
      <c r="K34" s="32">
        <v>1399.8668682795699</v>
      </c>
      <c r="L34" s="32">
        <f>H34+I34+J34+K34</f>
        <v>3854.4367607526883</v>
      </c>
    </row>
    <row r="35" spans="1:12" s="2" customFormat="1">
      <c r="A35" s="35"/>
      <c r="B35" s="35" t="s">
        <v>93</v>
      </c>
      <c r="C35" s="22"/>
      <c r="D35" s="22"/>
      <c r="E35" s="22">
        <v>757476</v>
      </c>
      <c r="F35" s="22">
        <v>199244</v>
      </c>
      <c r="G35" s="22">
        <f>SUM(C35:F35)</f>
        <v>956720</v>
      </c>
      <c r="H35" s="22"/>
      <c r="I35" s="22"/>
      <c r="J35" s="22">
        <v>1170.8298387096772</v>
      </c>
      <c r="K35" s="22">
        <v>307.97123655913975</v>
      </c>
      <c r="L35" s="22">
        <f>H35+I35+J35+K35</f>
        <v>1478.8010752688169</v>
      </c>
    </row>
    <row r="36" spans="1:12" s="2" customFormat="1">
      <c r="A36" s="35"/>
      <c r="B36" s="35" t="s">
        <v>90</v>
      </c>
      <c r="C36" s="22"/>
      <c r="D36" s="22"/>
      <c r="E36" s="22">
        <v>598835</v>
      </c>
      <c r="F36" s="22">
        <v>337174</v>
      </c>
      <c r="G36" s="22">
        <f t="shared" ref="G36:G40" si="12">SUM(C36:F36)</f>
        <v>936009</v>
      </c>
      <c r="H36" s="22"/>
      <c r="I36" s="22"/>
      <c r="J36" s="63">
        <v>925.61861559139777</v>
      </c>
      <c r="K36" s="22">
        <v>521.16948924731173</v>
      </c>
      <c r="L36" s="22">
        <f>H36+I36+J36+K36</f>
        <v>1446.7881048387094</v>
      </c>
    </row>
    <row r="37" spans="1:12" s="2" customFormat="1">
      <c r="A37" s="35"/>
      <c r="B37" s="35" t="s">
        <v>89</v>
      </c>
      <c r="C37" s="22"/>
      <c r="D37" s="22"/>
      <c r="E37" s="22">
        <v>112113</v>
      </c>
      <c r="F37" s="22">
        <v>175697</v>
      </c>
      <c r="G37" s="22">
        <f t="shared" si="12"/>
        <v>287810</v>
      </c>
      <c r="H37" s="22"/>
      <c r="I37" s="22"/>
      <c r="J37" s="22">
        <v>173.29294354838709</v>
      </c>
      <c r="K37" s="22">
        <v>271.57466397849458</v>
      </c>
      <c r="L37" s="22">
        <f t="shared" ref="L37:L40" si="13">H37+I37+J37+K37</f>
        <v>444.86760752688167</v>
      </c>
    </row>
    <row r="38" spans="1:12" s="2" customFormat="1">
      <c r="A38" s="35"/>
      <c r="B38" s="35" t="s">
        <v>91</v>
      </c>
      <c r="C38" s="22"/>
      <c r="D38" s="22"/>
      <c r="E38" s="22">
        <v>103696</v>
      </c>
      <c r="F38" s="22">
        <v>171531</v>
      </c>
      <c r="G38" s="22">
        <f t="shared" si="12"/>
        <v>275227</v>
      </c>
      <c r="H38" s="22"/>
      <c r="I38" s="22"/>
      <c r="J38" s="22">
        <v>160.28279569892473</v>
      </c>
      <c r="K38" s="22">
        <v>265.13528225806448</v>
      </c>
      <c r="L38" s="22">
        <f t="shared" si="13"/>
        <v>425.41807795698924</v>
      </c>
    </row>
    <row r="39" spans="1:12" s="2" customFormat="1">
      <c r="A39" s="35"/>
      <c r="B39" s="35" t="s">
        <v>92</v>
      </c>
      <c r="C39" s="22"/>
      <c r="D39" s="22"/>
      <c r="E39" s="22">
        <v>0</v>
      </c>
      <c r="F39" s="22">
        <v>8241</v>
      </c>
      <c r="G39" s="22">
        <f t="shared" si="12"/>
        <v>8241</v>
      </c>
      <c r="H39" s="22"/>
      <c r="I39" s="22"/>
      <c r="J39" s="22" t="s">
        <v>203</v>
      </c>
      <c r="K39" s="22">
        <v>12.738104838709676</v>
      </c>
      <c r="L39" s="22">
        <f t="shared" si="13"/>
        <v>12.738104838709676</v>
      </c>
    </row>
    <row r="40" spans="1:12" s="2" customFormat="1">
      <c r="A40" s="35"/>
      <c r="B40" s="35" t="s">
        <v>77</v>
      </c>
      <c r="C40" s="22"/>
      <c r="D40" s="22"/>
      <c r="E40" s="22">
        <v>15880</v>
      </c>
      <c r="F40" s="22">
        <v>13766</v>
      </c>
      <c r="G40" s="22">
        <f t="shared" si="12"/>
        <v>29646</v>
      </c>
      <c r="H40" s="22"/>
      <c r="I40" s="22"/>
      <c r="J40" s="22">
        <v>24.54569892473118</v>
      </c>
      <c r="K40" s="22">
        <v>21.278091397849462</v>
      </c>
      <c r="L40" s="22">
        <f t="shared" si="13"/>
        <v>45.823790322580642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25042</v>
      </c>
      <c r="E41" s="31">
        <v>757414</v>
      </c>
      <c r="F41" s="31">
        <v>1157056</v>
      </c>
      <c r="G41" s="31">
        <f t="shared" ref="G41" si="14">SUM(C41:F41)</f>
        <v>1939512</v>
      </c>
      <c r="H41" s="32" t="s">
        <v>203</v>
      </c>
      <c r="I41" s="32">
        <v>38.707392473118276</v>
      </c>
      <c r="J41" s="32">
        <v>1170.7340053763439</v>
      </c>
      <c r="K41" s="32">
        <v>1788.4602150537635</v>
      </c>
      <c r="L41" s="32">
        <f>H41+I41+J41+K41</f>
        <v>2997.9016129032257</v>
      </c>
    </row>
    <row r="42" spans="1:12" s="2" customFormat="1">
      <c r="A42" s="35"/>
      <c r="B42" s="35" t="s">
        <v>94</v>
      </c>
      <c r="C42" s="22">
        <v>0</v>
      </c>
      <c r="D42" s="22">
        <v>25042</v>
      </c>
      <c r="E42" s="22">
        <v>757414</v>
      </c>
      <c r="F42" s="22">
        <v>1157056</v>
      </c>
      <c r="G42" s="22">
        <f>C42+D42+E42+F42</f>
        <v>1939512</v>
      </c>
      <c r="H42" s="22"/>
      <c r="I42" s="22">
        <v>38.707392473118276</v>
      </c>
      <c r="J42" s="22">
        <v>1170.7340053763439</v>
      </c>
      <c r="K42" s="22">
        <v>1788.4602150537635</v>
      </c>
      <c r="L42" s="22">
        <f>H42+I42+J42+K42</f>
        <v>2997.9016129032257</v>
      </c>
    </row>
    <row r="43" spans="1:12" s="10" customFormat="1" ht="16.5" customHeight="1">
      <c r="A43" s="37">
        <v>12</v>
      </c>
      <c r="B43" s="30" t="s">
        <v>20</v>
      </c>
      <c r="C43" s="41">
        <v>8430264</v>
      </c>
      <c r="D43" s="41">
        <v>1265635</v>
      </c>
      <c r="E43" s="41">
        <v>16668013.4</v>
      </c>
      <c r="F43" s="41">
        <v>3049237</v>
      </c>
      <c r="G43" s="31">
        <f t="shared" ref="G43:G47" si="15">SUM(C43:F43)</f>
        <v>29413149.399999999</v>
      </c>
      <c r="H43" s="42">
        <v>13030.65</v>
      </c>
      <c r="I43" s="42">
        <v>1956.2906586021504</v>
      </c>
      <c r="J43" s="32">
        <v>25763.730389784945</v>
      </c>
      <c r="K43" s="32">
        <v>4713.2023521505371</v>
      </c>
      <c r="L43" s="32">
        <f>H43+I43+J43+K43</f>
        <v>45463.873400537639</v>
      </c>
    </row>
    <row r="44" spans="1:12" s="2" customFormat="1">
      <c r="A44" s="17"/>
      <c r="B44" s="17" t="s">
        <v>95</v>
      </c>
      <c r="C44" s="22">
        <v>7393767</v>
      </c>
      <c r="D44" s="22">
        <v>1265635</v>
      </c>
      <c r="E44" s="22">
        <v>16404138.4</v>
      </c>
      <c r="F44" s="22">
        <v>2906829</v>
      </c>
      <c r="G44" s="22">
        <f>G43-G45-G46</f>
        <v>27970369.399999999</v>
      </c>
      <c r="H44" s="22">
        <v>11428.537701612902</v>
      </c>
      <c r="I44" s="22">
        <v>1956.2906586021504</v>
      </c>
      <c r="J44" s="22">
        <v>25355.859086021504</v>
      </c>
      <c r="K44" s="22">
        <v>4493.0824596774191</v>
      </c>
      <c r="L44" s="22">
        <f t="shared" ref="L44:L72" si="16">H44+I44+J44+K44</f>
        <v>43233.769905913978</v>
      </c>
    </row>
    <row r="45" spans="1:12" s="2" customFormat="1">
      <c r="A45" s="17"/>
      <c r="B45" s="17" t="s">
        <v>96</v>
      </c>
      <c r="C45" s="22"/>
      <c r="D45" s="22"/>
      <c r="E45" s="69">
        <v>263875</v>
      </c>
      <c r="F45" s="69">
        <v>142408</v>
      </c>
      <c r="G45" s="22">
        <f t="shared" si="15"/>
        <v>406283</v>
      </c>
      <c r="H45" s="22"/>
      <c r="I45" s="22"/>
      <c r="J45" s="22">
        <v>407.87130376344084</v>
      </c>
      <c r="K45" s="22">
        <v>220.11989247311826</v>
      </c>
      <c r="L45" s="22">
        <f t="shared" si="16"/>
        <v>627.99119623655906</v>
      </c>
    </row>
    <row r="46" spans="1:12" s="2" customFormat="1">
      <c r="A46" s="17"/>
      <c r="B46" s="17" t="s">
        <v>97</v>
      </c>
      <c r="C46" s="22">
        <v>1036497</v>
      </c>
      <c r="D46" s="22"/>
      <c r="E46" s="22"/>
      <c r="F46" s="22"/>
      <c r="G46" s="22">
        <f t="shared" si="15"/>
        <v>1036497</v>
      </c>
      <c r="H46" s="22">
        <v>1602.1122983870966</v>
      </c>
      <c r="I46" s="22"/>
      <c r="J46" s="22"/>
      <c r="K46" s="22"/>
      <c r="L46" s="22">
        <f t="shared" si="16"/>
        <v>1602.1122983870966</v>
      </c>
    </row>
    <row r="47" spans="1:12" s="2" customFormat="1">
      <c r="A47" s="37">
        <v>13</v>
      </c>
      <c r="B47" s="30" t="s">
        <v>21</v>
      </c>
      <c r="C47" s="41">
        <v>0</v>
      </c>
      <c r="D47" s="41">
        <v>0</v>
      </c>
      <c r="E47" s="41">
        <v>874542</v>
      </c>
      <c r="F47" s="41">
        <v>570418</v>
      </c>
      <c r="G47" s="31">
        <f t="shared" si="15"/>
        <v>1444960</v>
      </c>
      <c r="H47" s="42" t="s">
        <v>203</v>
      </c>
      <c r="I47" s="42" t="s">
        <v>203</v>
      </c>
      <c r="J47" s="32">
        <v>1351.7786290322581</v>
      </c>
      <c r="K47" s="32">
        <v>881.69448924731182</v>
      </c>
      <c r="L47" s="32">
        <f>H47+I47+J47+K47</f>
        <v>2233.4731182795699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874542</v>
      </c>
      <c r="F48" s="22">
        <v>570418</v>
      </c>
      <c r="G48" s="22">
        <f t="shared" ref="G48" si="17">G47</f>
        <v>1444960</v>
      </c>
      <c r="H48" s="22"/>
      <c r="I48" s="22"/>
      <c r="J48" s="22">
        <v>1351.7786290322581</v>
      </c>
      <c r="K48" s="22">
        <v>881.69448924731182</v>
      </c>
      <c r="L48" s="22">
        <f t="shared" si="16"/>
        <v>2233.4731182795699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1021431</v>
      </c>
      <c r="F49" s="31">
        <v>339897</v>
      </c>
      <c r="G49" s="31">
        <f t="shared" ref="G49" si="18">SUM(C49:F49)</f>
        <v>1361328</v>
      </c>
      <c r="H49" s="32" t="s">
        <v>203</v>
      </c>
      <c r="I49" s="32" t="s">
        <v>203</v>
      </c>
      <c r="J49" s="32">
        <v>1578.8247983870967</v>
      </c>
      <c r="K49" s="32">
        <v>525.37842741935481</v>
      </c>
      <c r="L49" s="32">
        <f>H49+I49+J49+K49</f>
        <v>2104.2032258064514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408573</v>
      </c>
      <c r="F50" s="22">
        <v>10197</v>
      </c>
      <c r="G50" s="22">
        <f>SUM(C50:F50)</f>
        <v>418770</v>
      </c>
      <c r="H50" s="22"/>
      <c r="I50" s="22"/>
      <c r="J50" s="22">
        <v>631.53084677419349</v>
      </c>
      <c r="K50" s="22">
        <v>15.761491935483869</v>
      </c>
      <c r="L50" s="22">
        <f t="shared" si="16"/>
        <v>647.29233870967732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102143</v>
      </c>
      <c r="F51" s="22">
        <v>237928</v>
      </c>
      <c r="G51" s="22">
        <f t="shared" ref="G51:G55" si="19">SUM(C51:F51)</f>
        <v>340071</v>
      </c>
      <c r="H51" s="22"/>
      <c r="I51" s="22"/>
      <c r="J51" s="22">
        <v>158</v>
      </c>
      <c r="K51" s="22">
        <v>367.61693548387092</v>
      </c>
      <c r="L51" s="22">
        <f t="shared" si="16"/>
        <v>525.61693548387098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81714</v>
      </c>
      <c r="F52" s="22">
        <v>91772</v>
      </c>
      <c r="G52" s="22">
        <f t="shared" si="19"/>
        <v>173486</v>
      </c>
      <c r="H52" s="22"/>
      <c r="I52" s="22"/>
      <c r="J52" s="22">
        <v>126</v>
      </c>
      <c r="K52" s="22">
        <v>142</v>
      </c>
      <c r="L52" s="22">
        <f t="shared" si="16"/>
        <v>268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306429</v>
      </c>
      <c r="F53" s="22">
        <v>0</v>
      </c>
      <c r="G53" s="22">
        <f t="shared" si="19"/>
        <v>306429</v>
      </c>
      <c r="H53" s="22"/>
      <c r="I53" s="22"/>
      <c r="J53" s="22">
        <v>474</v>
      </c>
      <c r="K53" s="22">
        <v>0</v>
      </c>
      <c r="L53" s="22">
        <f t="shared" si="16"/>
        <v>474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51072</v>
      </c>
      <c r="F54" s="22">
        <v>0</v>
      </c>
      <c r="G54" s="22">
        <f t="shared" si="19"/>
        <v>51072</v>
      </c>
      <c r="H54" s="22"/>
      <c r="I54" s="22"/>
      <c r="J54" s="22">
        <v>79</v>
      </c>
      <c r="K54" s="22">
        <v>0</v>
      </c>
      <c r="L54" s="22">
        <f t="shared" si="16"/>
        <v>79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71500</v>
      </c>
      <c r="F55" s="22">
        <v>0</v>
      </c>
      <c r="G55" s="22">
        <f t="shared" si="19"/>
        <v>71500</v>
      </c>
      <c r="H55" s="22"/>
      <c r="I55" s="22"/>
      <c r="J55" s="22">
        <v>111</v>
      </c>
      <c r="K55" s="22">
        <v>0</v>
      </c>
      <c r="L55" s="22">
        <f t="shared" si="16"/>
        <v>111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156147</v>
      </c>
      <c r="F56" s="25">
        <v>346496</v>
      </c>
      <c r="G56" s="25">
        <f t="shared" ref="G56" si="20">SUM(C56:F56)</f>
        <v>502643</v>
      </c>
      <c r="H56" s="26" t="s">
        <v>203</v>
      </c>
      <c r="I56" s="26" t="s">
        <v>203</v>
      </c>
      <c r="J56" s="26">
        <v>241.35624999999999</v>
      </c>
      <c r="K56" s="26">
        <v>535.57849462365596</v>
      </c>
      <c r="L56" s="44">
        <f>H56+I56+J56+K56</f>
        <v>776.93474462365589</v>
      </c>
    </row>
    <row r="57" spans="1:13" s="2" customFormat="1">
      <c r="A57" s="17"/>
      <c r="B57" s="17" t="s">
        <v>105</v>
      </c>
      <c r="C57" s="22"/>
      <c r="D57" s="22"/>
      <c r="E57" s="22">
        <v>156147</v>
      </c>
      <c r="F57" s="22">
        <v>346496</v>
      </c>
      <c r="G57" s="22">
        <f>G56</f>
        <v>502643</v>
      </c>
      <c r="H57" s="22"/>
      <c r="I57" s="22"/>
      <c r="J57" s="22">
        <v>241.35624999999999</v>
      </c>
      <c r="K57" s="22">
        <v>535.57849462365596</v>
      </c>
      <c r="L57" s="22">
        <f t="shared" si="16"/>
        <v>776.93474462365589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645837</v>
      </c>
      <c r="F58" s="31">
        <v>307743</v>
      </c>
      <c r="G58" s="31">
        <f t="shared" ref="G58" si="21">SUM(C58:F58)</f>
        <v>953580</v>
      </c>
      <c r="H58" s="32" t="s">
        <v>203</v>
      </c>
      <c r="I58" s="32" t="s">
        <v>203</v>
      </c>
      <c r="J58" s="32">
        <v>998.26955645161274</v>
      </c>
      <c r="K58" s="32">
        <v>475.67802419354837</v>
      </c>
      <c r="L58" s="32">
        <f>H58+I58+J58+K58</f>
        <v>1473.947580645161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645837</v>
      </c>
      <c r="F59" s="22">
        <v>307743</v>
      </c>
      <c r="G59" s="22">
        <f>G58</f>
        <v>953580</v>
      </c>
      <c r="H59" s="22"/>
      <c r="I59" s="22"/>
      <c r="J59" s="22">
        <v>998.26955645161274</v>
      </c>
      <c r="K59" s="22">
        <v>475.67802419354837</v>
      </c>
      <c r="L59" s="22">
        <f t="shared" si="16"/>
        <v>1473.947580645161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587158</v>
      </c>
      <c r="F60" s="31">
        <v>531731</v>
      </c>
      <c r="G60" s="31">
        <f t="shared" ref="G60" si="22">SUM(C60:F60)</f>
        <v>1118889</v>
      </c>
      <c r="H60" s="32" t="s">
        <v>203</v>
      </c>
      <c r="I60" s="32" t="s">
        <v>203</v>
      </c>
      <c r="J60" s="32">
        <v>907.56948924731182</v>
      </c>
      <c r="K60" s="32">
        <v>821.89603494623657</v>
      </c>
      <c r="L60" s="32">
        <f>H60+I60+J60+K60</f>
        <v>1729.4655241935484</v>
      </c>
    </row>
    <row r="61" spans="1:13" s="2" customFormat="1">
      <c r="A61" s="17"/>
      <c r="B61" s="17" t="s">
        <v>107</v>
      </c>
      <c r="C61" s="22"/>
      <c r="D61" s="22"/>
      <c r="E61" s="22">
        <v>587158</v>
      </c>
      <c r="F61" s="22">
        <v>531731</v>
      </c>
      <c r="G61" s="22">
        <f>F61+E61</f>
        <v>1118889</v>
      </c>
      <c r="H61" s="22"/>
      <c r="I61" s="22"/>
      <c r="J61" s="22">
        <v>907.56948924731182</v>
      </c>
      <c r="K61" s="22">
        <v>821.89603494623657</v>
      </c>
      <c r="L61" s="22">
        <f t="shared" si="16"/>
        <v>1729.4655241935484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2247748</v>
      </c>
      <c r="F62" s="31">
        <v>1161508</v>
      </c>
      <c r="G62" s="31">
        <f t="shared" ref="G62" si="23">SUM(C62:F62)</f>
        <v>3409256</v>
      </c>
      <c r="H62" s="32" t="s">
        <v>203</v>
      </c>
      <c r="I62" s="32" t="s">
        <v>203</v>
      </c>
      <c r="J62" s="32">
        <v>3474.3416666666662</v>
      </c>
      <c r="K62" s="32">
        <v>1795.3416666666667</v>
      </c>
      <c r="L62" s="32">
        <f>H62+I62+J62+K62</f>
        <v>5269.6833333333325</v>
      </c>
    </row>
    <row r="63" spans="1:13">
      <c r="A63" s="45"/>
      <c r="B63" s="45" t="s">
        <v>108</v>
      </c>
      <c r="C63" s="22"/>
      <c r="D63" s="22"/>
      <c r="E63" s="22">
        <v>433366</v>
      </c>
      <c r="F63" s="22">
        <v>223939</v>
      </c>
      <c r="G63" s="63">
        <f>SUM(C63:F63)</f>
        <v>657305</v>
      </c>
      <c r="H63" s="63"/>
      <c r="I63" s="63"/>
      <c r="J63" s="63">
        <v>669.85336021505373</v>
      </c>
      <c r="K63" s="63">
        <v>346.1422715053763</v>
      </c>
      <c r="L63" s="63">
        <f t="shared" si="16"/>
        <v>1015.9956317204301</v>
      </c>
      <c r="M63" s="2"/>
    </row>
    <row r="64" spans="1:13">
      <c r="A64" s="45"/>
      <c r="B64" s="45" t="s">
        <v>109</v>
      </c>
      <c r="C64" s="22"/>
      <c r="D64" s="22"/>
      <c r="E64" s="22">
        <v>946302</v>
      </c>
      <c r="F64" s="22">
        <v>488995</v>
      </c>
      <c r="G64" s="63">
        <f t="shared" ref="G64:G65" si="24">SUM(C64:F64)</f>
        <v>1435297</v>
      </c>
      <c r="H64" s="63"/>
      <c r="I64" s="63"/>
      <c r="J64" s="63">
        <v>1462.6979838709676</v>
      </c>
      <c r="K64" s="63">
        <v>755.83904569892468</v>
      </c>
      <c r="L64" s="63">
        <f t="shared" si="16"/>
        <v>2218.5370295698922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868080</v>
      </c>
      <c r="F65" s="22">
        <v>448574</v>
      </c>
      <c r="G65" s="63">
        <f t="shared" si="24"/>
        <v>1316654</v>
      </c>
      <c r="H65" s="63"/>
      <c r="I65" s="63"/>
      <c r="J65" s="63">
        <v>1341.7903225806451</v>
      </c>
      <c r="K65" s="63">
        <v>693.36034946236543</v>
      </c>
      <c r="L65" s="63">
        <f t="shared" si="16"/>
        <v>2035.1506720430107</v>
      </c>
      <c r="M65" s="2"/>
    </row>
    <row r="66" spans="1:13">
      <c r="A66" s="37">
        <v>19</v>
      </c>
      <c r="B66" s="30" t="s">
        <v>27</v>
      </c>
      <c r="C66" s="31">
        <v>181504</v>
      </c>
      <c r="D66" s="31">
        <v>12627</v>
      </c>
      <c r="E66" s="31">
        <v>516477</v>
      </c>
      <c r="F66" s="31">
        <v>574612</v>
      </c>
      <c r="G66" s="31">
        <f t="shared" ref="G66" si="25">SUM(C66:F66)</f>
        <v>1285220</v>
      </c>
      <c r="H66" s="32">
        <v>280.55053763440861</v>
      </c>
      <c r="I66" s="32">
        <v>19.517540322580643</v>
      </c>
      <c r="J66" s="32">
        <v>798.31794354838712</v>
      </c>
      <c r="K66" s="32">
        <v>888.17715053763436</v>
      </c>
      <c r="L66" s="32">
        <f>H66+I66+J66+K66</f>
        <v>1986.5631720430108</v>
      </c>
    </row>
    <row r="67" spans="1:13">
      <c r="A67" s="45"/>
      <c r="B67" s="45" t="s">
        <v>111</v>
      </c>
      <c r="C67" s="22">
        <v>181504</v>
      </c>
      <c r="D67" s="22">
        <v>12627</v>
      </c>
      <c r="E67" s="22">
        <v>516477</v>
      </c>
      <c r="F67" s="22">
        <v>574612</v>
      </c>
      <c r="G67" s="22">
        <f t="shared" ref="G67" si="26">G66</f>
        <v>1285220</v>
      </c>
      <c r="H67" s="22">
        <v>280.55053763440861</v>
      </c>
      <c r="I67" s="22">
        <v>19.517540322580643</v>
      </c>
      <c r="J67" s="22">
        <v>798.31794354838712</v>
      </c>
      <c r="K67" s="22">
        <v>888.17715053763436</v>
      </c>
      <c r="L67" s="22">
        <f t="shared" si="16"/>
        <v>1986.5631720430108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4915467</v>
      </c>
      <c r="F68" s="31">
        <v>2718265</v>
      </c>
      <c r="G68" s="31">
        <f t="shared" ref="G68" si="27">SUM(C68:F68)</f>
        <v>7633732</v>
      </c>
      <c r="H68" s="32" t="s">
        <v>203</v>
      </c>
      <c r="I68" s="32" t="s">
        <v>203</v>
      </c>
      <c r="J68" s="32">
        <v>7597.8320564516125</v>
      </c>
      <c r="K68" s="32">
        <v>4201.6192876344085</v>
      </c>
      <c r="L68" s="32">
        <f>H68+I68+J68+K68</f>
        <v>11799.451344086021</v>
      </c>
    </row>
    <row r="69" spans="1:13">
      <c r="A69" s="45"/>
      <c r="B69" s="45" t="s">
        <v>112</v>
      </c>
      <c r="C69" s="22"/>
      <c r="D69" s="22"/>
      <c r="E69" s="22">
        <v>4915467</v>
      </c>
      <c r="F69" s="22">
        <v>2718265</v>
      </c>
      <c r="G69" s="63">
        <f>F69+E69</f>
        <v>7633732</v>
      </c>
      <c r="H69" s="63"/>
      <c r="I69" s="63"/>
      <c r="J69" s="63">
        <v>7597.8320564516125</v>
      </c>
      <c r="K69" s="63">
        <v>4201.6192876344085</v>
      </c>
      <c r="L69" s="63">
        <f t="shared" si="16"/>
        <v>11799.451344086021</v>
      </c>
    </row>
    <row r="70" spans="1:13">
      <c r="A70" s="37">
        <v>21</v>
      </c>
      <c r="B70" s="30" t="s">
        <v>29</v>
      </c>
      <c r="C70" s="31">
        <v>0</v>
      </c>
      <c r="D70" s="31">
        <v>442106</v>
      </c>
      <c r="E70" s="31">
        <v>565140</v>
      </c>
      <c r="F70" s="31">
        <v>284735</v>
      </c>
      <c r="G70" s="31">
        <f t="shared" ref="G70" si="28">SUM(C70:F70)</f>
        <v>1291981</v>
      </c>
      <c r="H70" s="32" t="s">
        <v>203</v>
      </c>
      <c r="I70" s="32">
        <v>683.36276881720426</v>
      </c>
      <c r="J70" s="32">
        <v>873.53629032258061</v>
      </c>
      <c r="K70" s="32">
        <v>440.11458333333326</v>
      </c>
      <c r="L70" s="32">
        <f>H70+I70+J70+K70</f>
        <v>1997.0136424731181</v>
      </c>
    </row>
    <row r="71" spans="1:13">
      <c r="A71" s="45"/>
      <c r="B71" s="45" t="s">
        <v>114</v>
      </c>
      <c r="C71" s="22"/>
      <c r="D71" s="22"/>
      <c r="E71" s="22">
        <v>565140</v>
      </c>
      <c r="F71" s="22">
        <v>125283.4</v>
      </c>
      <c r="G71" s="63">
        <f>E71+F71</f>
        <v>690423.4</v>
      </c>
      <c r="H71" s="63"/>
      <c r="I71" s="63"/>
      <c r="J71" s="63">
        <v>873.53629032258061</v>
      </c>
      <c r="K71" s="63">
        <v>193.65041666666664</v>
      </c>
      <c r="L71" s="63">
        <f t="shared" si="16"/>
        <v>1067.1867069892473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159451.6</v>
      </c>
      <c r="G72" s="63">
        <f>E72+F72</f>
        <v>159451.6</v>
      </c>
      <c r="H72" s="63"/>
      <c r="I72" s="63"/>
      <c r="J72" s="63"/>
      <c r="K72" s="63">
        <v>246.46416666666664</v>
      </c>
      <c r="L72" s="63">
        <f t="shared" si="16"/>
        <v>246.46416666666664</v>
      </c>
    </row>
    <row r="73" spans="1:13">
      <c r="A73" s="36">
        <v>22</v>
      </c>
      <c r="B73" s="24" t="s">
        <v>30</v>
      </c>
      <c r="C73" s="25">
        <v>736906</v>
      </c>
      <c r="D73" s="25">
        <v>0</v>
      </c>
      <c r="E73" s="25">
        <v>2528436</v>
      </c>
      <c r="F73" s="25">
        <v>734570</v>
      </c>
      <c r="G73" s="25">
        <f t="shared" ref="G73" si="29">SUM(C73:F73)</f>
        <v>3999912</v>
      </c>
      <c r="H73" s="26">
        <v>1139.0348118279569</v>
      </c>
      <c r="I73" s="26" t="s">
        <v>203</v>
      </c>
      <c r="J73" s="26">
        <v>3908.2008064516126</v>
      </c>
      <c r="K73" s="26">
        <v>1135.424059139785</v>
      </c>
      <c r="L73" s="26">
        <f>H73+I73+J73+K73</f>
        <v>6182.659677419354</v>
      </c>
    </row>
    <row r="74" spans="1:13">
      <c r="A74" s="45"/>
      <c r="B74" s="45" t="s">
        <v>115</v>
      </c>
      <c r="C74" s="22">
        <v>736906</v>
      </c>
      <c r="D74" s="22">
        <v>0</v>
      </c>
      <c r="E74" s="22">
        <v>2528436</v>
      </c>
      <c r="F74" s="22">
        <v>734570</v>
      </c>
      <c r="G74" s="63">
        <f>F74+E74+C74</f>
        <v>3999912</v>
      </c>
      <c r="H74" s="63">
        <v>1139.0348118279569</v>
      </c>
      <c r="I74" s="63"/>
      <c r="J74" s="63">
        <v>3908.2008064516126</v>
      </c>
      <c r="K74" s="63">
        <v>1135.424059139785</v>
      </c>
      <c r="L74" s="63">
        <f t="shared" ref="L74" si="30">L73</f>
        <v>6182.659677419354</v>
      </c>
    </row>
    <row r="75" spans="1:13">
      <c r="A75" s="37">
        <v>23</v>
      </c>
      <c r="B75" s="30" t="s">
        <v>31</v>
      </c>
      <c r="C75" s="31">
        <v>661947</v>
      </c>
      <c r="D75" s="31">
        <v>9333</v>
      </c>
      <c r="E75" s="31">
        <v>424607</v>
      </c>
      <c r="F75" s="31">
        <v>481267</v>
      </c>
      <c r="G75" s="31">
        <f t="shared" ref="G75" si="31">SUM(C75:F75)</f>
        <v>1577154</v>
      </c>
      <c r="H75" s="32">
        <v>1023.1707661290322</v>
      </c>
      <c r="I75" s="32">
        <v>14.426008064516129</v>
      </c>
      <c r="J75" s="32">
        <v>656.3145833333333</v>
      </c>
      <c r="K75" s="32">
        <v>743.89388440860205</v>
      </c>
      <c r="L75" s="32">
        <f>H75+I75+J75+K75</f>
        <v>2437.8052419354835</v>
      </c>
    </row>
    <row r="76" spans="1:13">
      <c r="A76" s="45"/>
      <c r="B76" s="45" t="s">
        <v>116</v>
      </c>
      <c r="C76" s="22">
        <v>661947</v>
      </c>
      <c r="D76" s="22">
        <v>9333</v>
      </c>
      <c r="E76" s="22">
        <v>76429.259999999995</v>
      </c>
      <c r="F76" s="22">
        <v>41388.962</v>
      </c>
      <c r="G76" s="63">
        <f>C76+D76+E76+F76</f>
        <v>789098.22200000007</v>
      </c>
      <c r="H76" s="63">
        <v>1023.1707661290322</v>
      </c>
      <c r="I76" s="63">
        <v>14.426008064516129</v>
      </c>
      <c r="J76" s="63">
        <v>118.13662499999998</v>
      </c>
      <c r="K76" s="63">
        <v>63.974874059139779</v>
      </c>
      <c r="L76" s="63">
        <f t="shared" ref="L76:L77" si="32">SUM(H76:K76)</f>
        <v>1219.7082732526883</v>
      </c>
    </row>
    <row r="77" spans="1:13">
      <c r="A77" s="45"/>
      <c r="B77" s="45" t="s">
        <v>117</v>
      </c>
      <c r="C77" s="22"/>
      <c r="D77" s="22"/>
      <c r="E77" s="22">
        <v>348177.74</v>
      </c>
      <c r="F77" s="22">
        <v>439878.038</v>
      </c>
      <c r="G77" s="63">
        <f>C77+D77+E77+F77</f>
        <v>788055.77799999993</v>
      </c>
      <c r="H77" s="63"/>
      <c r="I77" s="63"/>
      <c r="J77" s="63">
        <v>538.17795833333321</v>
      </c>
      <c r="K77" s="63">
        <v>679.91901034946238</v>
      </c>
      <c r="L77" s="63">
        <f t="shared" si="32"/>
        <v>1218.0969686827957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189909</v>
      </c>
      <c r="F78" s="31">
        <v>222437</v>
      </c>
      <c r="G78" s="31">
        <f t="shared" ref="G78" si="33">SUM(C78:F78)</f>
        <v>412346</v>
      </c>
      <c r="H78" s="32" t="s">
        <v>203</v>
      </c>
      <c r="I78" s="32" t="s">
        <v>203</v>
      </c>
      <c r="J78" s="32">
        <v>293.54213709677418</v>
      </c>
      <c r="K78" s="32">
        <v>343.82063172043013</v>
      </c>
      <c r="L78" s="32">
        <f>H78+I78+J78+K78</f>
        <v>637.36276881720437</v>
      </c>
    </row>
    <row r="79" spans="1:13">
      <c r="A79" s="45"/>
      <c r="B79" s="45" t="s">
        <v>118</v>
      </c>
      <c r="C79" s="22"/>
      <c r="D79" s="22"/>
      <c r="E79" s="22">
        <v>189909</v>
      </c>
      <c r="F79" s="22">
        <v>222437</v>
      </c>
      <c r="G79" s="22">
        <f>SUM(C79:F79)</f>
        <v>412346</v>
      </c>
      <c r="H79" s="63"/>
      <c r="I79" s="63"/>
      <c r="J79" s="63">
        <v>293.54213709677418</v>
      </c>
      <c r="K79" s="63">
        <v>343.82063172043013</v>
      </c>
      <c r="L79" s="63">
        <f>H79+I79+J79+K79</f>
        <v>637.36276881720437</v>
      </c>
    </row>
    <row r="80" spans="1:13">
      <c r="A80" s="37">
        <v>25</v>
      </c>
      <c r="B80" s="30" t="s">
        <v>33</v>
      </c>
      <c r="C80" s="31">
        <v>293635</v>
      </c>
      <c r="D80" s="31">
        <v>0</v>
      </c>
      <c r="E80" s="31">
        <v>1809503</v>
      </c>
      <c r="F80" s="31">
        <v>772790</v>
      </c>
      <c r="G80" s="31">
        <f t="shared" ref="G80:G87" si="34">SUM(C80:F80)</f>
        <v>2875928</v>
      </c>
      <c r="H80" s="32">
        <v>453.87130376344084</v>
      </c>
      <c r="I80" s="32" t="s">
        <v>203</v>
      </c>
      <c r="J80" s="32">
        <v>2796.9468413978493</v>
      </c>
      <c r="K80" s="32">
        <v>1194.5006720430108</v>
      </c>
      <c r="L80" s="32">
        <f>H80+I80+J80+K80</f>
        <v>4445.318817204301</v>
      </c>
    </row>
    <row r="81" spans="1:12">
      <c r="A81" s="45"/>
      <c r="B81" s="45" t="s">
        <v>119</v>
      </c>
      <c r="C81" s="22">
        <v>293635</v>
      </c>
      <c r="D81" s="22"/>
      <c r="E81" s="22">
        <v>331139</v>
      </c>
      <c r="F81" s="22">
        <v>395668</v>
      </c>
      <c r="G81" s="63">
        <f t="shared" si="34"/>
        <v>1020442</v>
      </c>
      <c r="H81" s="63">
        <v>453.87130376344084</v>
      </c>
      <c r="I81" s="63"/>
      <c r="J81" s="63">
        <v>511.84119623655909</v>
      </c>
      <c r="K81" s="63">
        <v>611.58360215053756</v>
      </c>
      <c r="L81" s="63">
        <f t="shared" ref="L81:L85" si="35">H81+I81+J81+K81</f>
        <v>1577.2961021505375</v>
      </c>
    </row>
    <row r="82" spans="1:12">
      <c r="A82" s="45"/>
      <c r="B82" s="45" t="s">
        <v>120</v>
      </c>
      <c r="C82" s="22"/>
      <c r="D82" s="22"/>
      <c r="E82" s="22">
        <v>1054939</v>
      </c>
      <c r="F82" s="22">
        <v>377122</v>
      </c>
      <c r="G82" s="63">
        <f t="shared" si="34"/>
        <v>1432061</v>
      </c>
      <c r="H82" s="63"/>
      <c r="I82" s="63"/>
      <c r="J82" s="63">
        <v>1630.6180779569891</v>
      </c>
      <c r="K82" s="63">
        <v>582.91706989247302</v>
      </c>
      <c r="L82" s="63">
        <f t="shared" si="35"/>
        <v>2213.5351478494622</v>
      </c>
    </row>
    <row r="83" spans="1:12">
      <c r="A83" s="45"/>
      <c r="B83" s="45" t="s">
        <v>122</v>
      </c>
      <c r="C83" s="22"/>
      <c r="D83" s="22"/>
      <c r="E83" s="22">
        <v>21714</v>
      </c>
      <c r="F83" s="22"/>
      <c r="G83" s="63">
        <f t="shared" si="34"/>
        <v>21714</v>
      </c>
      <c r="H83" s="63"/>
      <c r="I83" s="63"/>
      <c r="J83" s="63">
        <v>33.563306451612895</v>
      </c>
      <c r="K83" s="63"/>
      <c r="L83" s="63">
        <f t="shared" si="35"/>
        <v>33.563306451612895</v>
      </c>
    </row>
    <row r="84" spans="1:12">
      <c r="A84" s="45"/>
      <c r="B84" s="45" t="s">
        <v>121</v>
      </c>
      <c r="C84" s="22"/>
      <c r="D84" s="22"/>
      <c r="E84" s="22">
        <v>390853</v>
      </c>
      <c r="F84" s="22"/>
      <c r="G84" s="63">
        <f t="shared" si="34"/>
        <v>390853</v>
      </c>
      <c r="H84" s="63"/>
      <c r="I84" s="63"/>
      <c r="J84" s="63">
        <v>604.14106182795695</v>
      </c>
      <c r="K84" s="63"/>
      <c r="L84" s="63">
        <f t="shared" si="35"/>
        <v>604.14106182795695</v>
      </c>
    </row>
    <row r="85" spans="1:12">
      <c r="A85" s="45"/>
      <c r="B85" s="45" t="s">
        <v>123</v>
      </c>
      <c r="C85" s="22"/>
      <c r="D85" s="22"/>
      <c r="E85" s="22">
        <v>9048</v>
      </c>
      <c r="F85" s="22"/>
      <c r="G85" s="63">
        <f t="shared" si="34"/>
        <v>9048</v>
      </c>
      <c r="H85" s="63"/>
      <c r="I85" s="63"/>
      <c r="J85" s="63">
        <v>13.985483870967741</v>
      </c>
      <c r="K85" s="63"/>
      <c r="L85" s="63">
        <f t="shared" si="35"/>
        <v>13.985483870967741</v>
      </c>
    </row>
    <row r="86" spans="1:12">
      <c r="A86" s="45"/>
      <c r="B86" s="45" t="s">
        <v>210</v>
      </c>
      <c r="C86" s="22"/>
      <c r="D86" s="22"/>
      <c r="E86" s="22">
        <v>1810</v>
      </c>
      <c r="F86" s="22"/>
      <c r="G86" s="63"/>
      <c r="H86" s="63"/>
      <c r="I86" s="63"/>
      <c r="J86" s="63">
        <v>2.7977150537634405</v>
      </c>
      <c r="K86" s="63"/>
      <c r="L86" s="63">
        <f>H86+I86+J86+K86</f>
        <v>2.7977150537634405</v>
      </c>
    </row>
    <row r="87" spans="1:12">
      <c r="A87" s="37">
        <v>26</v>
      </c>
      <c r="B87" s="30" t="s">
        <v>34</v>
      </c>
      <c r="C87" s="31">
        <v>0</v>
      </c>
      <c r="D87" s="31">
        <v>0</v>
      </c>
      <c r="E87" s="31">
        <v>1342736</v>
      </c>
      <c r="F87" s="31">
        <v>719394</v>
      </c>
      <c r="G87" s="31">
        <f t="shared" si="34"/>
        <v>2062130</v>
      </c>
      <c r="H87" s="32" t="s">
        <v>203</v>
      </c>
      <c r="I87" s="32" t="s">
        <v>203</v>
      </c>
      <c r="J87" s="32">
        <v>2075.4655913978495</v>
      </c>
      <c r="K87" s="32">
        <v>1111.9665322580643</v>
      </c>
      <c r="L87" s="32">
        <f>H87+I87+J87+K87</f>
        <v>3187.4321236559135</v>
      </c>
    </row>
    <row r="88" spans="1:12">
      <c r="A88" s="45"/>
      <c r="B88" s="45" t="s">
        <v>124</v>
      </c>
      <c r="C88" s="22"/>
      <c r="D88" s="22"/>
      <c r="E88" s="22">
        <v>674322</v>
      </c>
      <c r="F88" s="22">
        <v>467751</v>
      </c>
      <c r="G88" s="63">
        <f>SUM(C88:F88)</f>
        <v>1142073</v>
      </c>
      <c r="H88" s="63"/>
      <c r="I88" s="63"/>
      <c r="J88" s="63">
        <v>1042.2987903225805</v>
      </c>
      <c r="K88" s="63">
        <v>723.00221774193551</v>
      </c>
      <c r="L88" s="63">
        <f t="shared" ref="L88:L93" si="36">H88+I88+J88+K88</f>
        <v>1765.3010080645161</v>
      </c>
    </row>
    <row r="89" spans="1:12">
      <c r="A89" s="45"/>
      <c r="B89" s="45" t="s">
        <v>127</v>
      </c>
      <c r="C89" s="22"/>
      <c r="D89" s="22"/>
      <c r="E89" s="22">
        <v>459887</v>
      </c>
      <c r="F89" s="22">
        <v>195675</v>
      </c>
      <c r="G89" s="63">
        <f t="shared" ref="G89:G93" si="37">SUM(C89:F89)</f>
        <v>655562</v>
      </c>
      <c r="H89" s="63"/>
      <c r="I89" s="63"/>
      <c r="J89" s="63">
        <v>710.8468413978494</v>
      </c>
      <c r="K89" s="63">
        <v>302.45463709677415</v>
      </c>
      <c r="L89" s="63">
        <f t="shared" si="36"/>
        <v>1013.3014784946236</v>
      </c>
    </row>
    <row r="90" spans="1:12">
      <c r="A90" s="45"/>
      <c r="B90" s="45" t="s">
        <v>125</v>
      </c>
      <c r="C90" s="22"/>
      <c r="D90" s="22"/>
      <c r="E90" s="22">
        <v>140719</v>
      </c>
      <c r="F90" s="22">
        <v>2014</v>
      </c>
      <c r="G90" s="63">
        <f t="shared" si="37"/>
        <v>142733</v>
      </c>
      <c r="H90" s="63"/>
      <c r="I90" s="63"/>
      <c r="J90" s="63">
        <v>217.50920698924728</v>
      </c>
      <c r="K90" s="63">
        <v>3.1130376344086019</v>
      </c>
      <c r="L90" s="63">
        <f t="shared" si="36"/>
        <v>220.62224462365589</v>
      </c>
    </row>
    <row r="91" spans="1:12">
      <c r="A91" s="45"/>
      <c r="B91" s="45" t="s">
        <v>126</v>
      </c>
      <c r="C91" s="22"/>
      <c r="D91" s="22"/>
      <c r="E91" s="22">
        <v>11682</v>
      </c>
      <c r="F91" s="22"/>
      <c r="G91" s="63">
        <f t="shared" si="37"/>
        <v>11682</v>
      </c>
      <c r="H91" s="63"/>
      <c r="I91" s="63"/>
      <c r="J91" s="63">
        <v>18.056854838709675</v>
      </c>
      <c r="K91" s="63"/>
      <c r="L91" s="63">
        <f t="shared" si="36"/>
        <v>18.056854838709675</v>
      </c>
    </row>
    <row r="92" spans="1:12">
      <c r="A92" s="45"/>
      <c r="B92" s="45" t="s">
        <v>128</v>
      </c>
      <c r="C92" s="22"/>
      <c r="D92" s="22"/>
      <c r="E92" s="22">
        <v>20678</v>
      </c>
      <c r="F92" s="22">
        <v>29279</v>
      </c>
      <c r="G92" s="63">
        <f t="shared" si="37"/>
        <v>49957</v>
      </c>
      <c r="H92" s="63"/>
      <c r="I92" s="63"/>
      <c r="J92" s="63">
        <v>31.961962365591397</v>
      </c>
      <c r="K92" s="63">
        <v>45.256518817204295</v>
      </c>
      <c r="L92" s="63">
        <f t="shared" si="36"/>
        <v>77.218481182795699</v>
      </c>
    </row>
    <row r="93" spans="1:12">
      <c r="A93" s="45"/>
      <c r="B93" s="45" t="s">
        <v>129</v>
      </c>
      <c r="C93" s="22"/>
      <c r="D93" s="22"/>
      <c r="E93" s="22">
        <v>35448</v>
      </c>
      <c r="F93" s="22">
        <v>24675</v>
      </c>
      <c r="G93" s="63">
        <f t="shared" si="37"/>
        <v>60123</v>
      </c>
      <c r="H93" s="63"/>
      <c r="I93" s="63"/>
      <c r="J93" s="63">
        <v>54.791935483870965</v>
      </c>
      <c r="K93" s="63">
        <v>38.140120967741929</v>
      </c>
      <c r="L93" s="63">
        <f t="shared" si="36"/>
        <v>92.932056451612894</v>
      </c>
    </row>
    <row r="94" spans="1:12">
      <c r="A94" s="37">
        <v>27</v>
      </c>
      <c r="B94" s="30" t="s">
        <v>35</v>
      </c>
      <c r="C94" s="31">
        <v>431151</v>
      </c>
      <c r="D94" s="31">
        <v>0</v>
      </c>
      <c r="E94" s="31">
        <v>570870</v>
      </c>
      <c r="F94" s="31">
        <v>474494</v>
      </c>
      <c r="G94" s="31">
        <f t="shared" ref="G94" si="38">SUM(C94:F94)</f>
        <v>1476515</v>
      </c>
      <c r="H94" s="32">
        <v>666.42963709677417</v>
      </c>
      <c r="I94" s="32" t="s">
        <v>203</v>
      </c>
      <c r="J94" s="32">
        <v>882.39314516129025</v>
      </c>
      <c r="K94" s="32">
        <v>733.42486559139775</v>
      </c>
      <c r="L94" s="32">
        <f>H94+I94+J94+K94</f>
        <v>2282.2476478494618</v>
      </c>
    </row>
    <row r="95" spans="1:12">
      <c r="A95" s="45"/>
      <c r="B95" s="45" t="s">
        <v>130</v>
      </c>
      <c r="C95" s="22">
        <v>431151</v>
      </c>
      <c r="D95" s="22">
        <v>0</v>
      </c>
      <c r="E95" s="22">
        <v>570870</v>
      </c>
      <c r="F95" s="22">
        <v>474494</v>
      </c>
      <c r="G95" s="63">
        <f>C95+D95+E95+F95</f>
        <v>1476515</v>
      </c>
      <c r="H95" s="63">
        <v>666.42963709677417</v>
      </c>
      <c r="I95" s="63"/>
      <c r="J95" s="63">
        <v>882.39314516129025</v>
      </c>
      <c r="K95" s="63">
        <v>733.42486559139775</v>
      </c>
      <c r="L95" s="63">
        <f>H95+I95+J95+K95</f>
        <v>2282.2476478494618</v>
      </c>
    </row>
    <row r="96" spans="1:12">
      <c r="A96" s="37">
        <v>28</v>
      </c>
      <c r="B96" s="30" t="s">
        <v>36</v>
      </c>
      <c r="C96" s="31">
        <v>297493</v>
      </c>
      <c r="D96" s="31">
        <v>0</v>
      </c>
      <c r="E96" s="31">
        <v>1242009</v>
      </c>
      <c r="F96" s="31">
        <v>590451</v>
      </c>
      <c r="G96" s="31">
        <f t="shared" ref="G96:G99" si="39">SUM(C96:F96)</f>
        <v>2129953</v>
      </c>
      <c r="H96" s="32">
        <v>459.83461021505377</v>
      </c>
      <c r="I96" s="32" t="s">
        <v>203</v>
      </c>
      <c r="J96" s="32">
        <v>1919.7719758064516</v>
      </c>
      <c r="K96" s="32">
        <v>912.6594758064515</v>
      </c>
      <c r="L96" s="32">
        <f>H96+I96+J96+K96</f>
        <v>3292.2660618279569</v>
      </c>
    </row>
    <row r="97" spans="1:12">
      <c r="A97" s="45"/>
      <c r="B97" s="45" t="s">
        <v>131</v>
      </c>
      <c r="C97" s="22">
        <v>297493</v>
      </c>
      <c r="D97" s="22"/>
      <c r="E97" s="22">
        <v>1163762</v>
      </c>
      <c r="F97" s="22">
        <v>590451</v>
      </c>
      <c r="G97" s="63">
        <f>SUM(C97:F97)</f>
        <v>2051706</v>
      </c>
      <c r="H97" s="63">
        <v>459.83461021505377</v>
      </c>
      <c r="I97" s="63"/>
      <c r="J97" s="63">
        <v>1798.8256720430106</v>
      </c>
      <c r="K97" s="63">
        <v>912.6594758064515</v>
      </c>
      <c r="L97" s="63">
        <f t="shared" ref="L97:L111" si="40">H97+I97+J97+K97</f>
        <v>3171.319758064516</v>
      </c>
    </row>
    <row r="98" spans="1:12">
      <c r="A98" s="45"/>
      <c r="B98" s="45" t="s">
        <v>97</v>
      </c>
      <c r="C98" s="22"/>
      <c r="D98" s="22"/>
      <c r="E98" s="22">
        <v>78247</v>
      </c>
      <c r="F98" s="22"/>
      <c r="G98" s="63">
        <f t="shared" si="39"/>
        <v>78247</v>
      </c>
      <c r="H98" s="63"/>
      <c r="I98" s="63"/>
      <c r="J98" s="63">
        <v>120.94630376344085</v>
      </c>
      <c r="K98" s="63"/>
      <c r="L98" s="63">
        <f t="shared" si="40"/>
        <v>120.94630376344085</v>
      </c>
    </row>
    <row r="99" spans="1:12">
      <c r="A99" s="37">
        <v>29</v>
      </c>
      <c r="B99" s="30" t="s">
        <v>37</v>
      </c>
      <c r="C99" s="31">
        <v>0</v>
      </c>
      <c r="D99" s="31">
        <v>0</v>
      </c>
      <c r="E99" s="31">
        <v>2937009</v>
      </c>
      <c r="F99" s="31">
        <v>1387047</v>
      </c>
      <c r="G99" s="31">
        <f t="shared" si="39"/>
        <v>4324056</v>
      </c>
      <c r="H99" s="32" t="s">
        <v>203</v>
      </c>
      <c r="I99" s="32" t="s">
        <v>203</v>
      </c>
      <c r="J99" s="32">
        <v>4539.7316532258064</v>
      </c>
      <c r="K99" s="32">
        <v>2143.957056451613</v>
      </c>
      <c r="L99" s="32">
        <f>H99+I99+J99+K99</f>
        <v>6683.688709677419</v>
      </c>
    </row>
    <row r="100" spans="1:12">
      <c r="A100" s="45"/>
      <c r="B100" s="45" t="s">
        <v>132</v>
      </c>
      <c r="C100" s="22">
        <v>0</v>
      </c>
      <c r="D100" s="22">
        <v>0</v>
      </c>
      <c r="E100" s="22">
        <v>2937009</v>
      </c>
      <c r="F100" s="22">
        <v>1387047</v>
      </c>
      <c r="G100" s="22">
        <f t="shared" ref="G100" si="41">G99</f>
        <v>4324056</v>
      </c>
      <c r="H100" s="63"/>
      <c r="I100" s="63"/>
      <c r="J100" s="63">
        <v>4539.7316532258064</v>
      </c>
      <c r="K100" s="63">
        <v>2143.957056451613</v>
      </c>
      <c r="L100" s="63">
        <f t="shared" si="40"/>
        <v>6683.688709677419</v>
      </c>
    </row>
    <row r="101" spans="1:12">
      <c r="A101" s="37">
        <v>30</v>
      </c>
      <c r="B101" s="30" t="s">
        <v>38</v>
      </c>
      <c r="C101" s="31">
        <v>0</v>
      </c>
      <c r="D101" s="31">
        <v>0</v>
      </c>
      <c r="E101" s="31">
        <v>696258</v>
      </c>
      <c r="F101" s="46">
        <v>500906</v>
      </c>
      <c r="G101" s="31">
        <f t="shared" ref="G101" si="42">SUM(C101:F101)</f>
        <v>1197164</v>
      </c>
      <c r="H101" s="32" t="s">
        <v>203</v>
      </c>
      <c r="I101" s="32" t="s">
        <v>203</v>
      </c>
      <c r="J101" s="32">
        <v>1076.2052419354839</v>
      </c>
      <c r="K101" s="32">
        <v>774.24986559139779</v>
      </c>
      <c r="L101" s="32">
        <f t="shared" si="40"/>
        <v>1850.4551075268816</v>
      </c>
    </row>
    <row r="102" spans="1:12">
      <c r="A102" s="45"/>
      <c r="B102" s="45" t="s">
        <v>133</v>
      </c>
      <c r="C102" s="22"/>
      <c r="D102" s="22"/>
      <c r="E102" s="22">
        <v>696258</v>
      </c>
      <c r="F102" s="22">
        <v>500906</v>
      </c>
      <c r="G102" s="63">
        <f>E102+F102</f>
        <v>1197164</v>
      </c>
      <c r="H102" s="63"/>
      <c r="I102" s="63"/>
      <c r="J102" s="63">
        <v>1076.2052419354839</v>
      </c>
      <c r="K102" s="63">
        <v>774.24986559139779</v>
      </c>
      <c r="L102" s="63">
        <f t="shared" si="40"/>
        <v>1850.4551075268816</v>
      </c>
    </row>
    <row r="103" spans="1:12">
      <c r="A103" s="36">
        <v>31</v>
      </c>
      <c r="B103" s="24" t="s">
        <v>39</v>
      </c>
      <c r="C103" s="25">
        <v>499939</v>
      </c>
      <c r="D103" s="25">
        <v>98829</v>
      </c>
      <c r="E103" s="25">
        <v>3763488</v>
      </c>
      <c r="F103" s="25">
        <v>1525178</v>
      </c>
      <c r="G103" s="25">
        <f t="shared" ref="G103" si="43">SUM(C103:F103)</f>
        <v>5887434</v>
      </c>
      <c r="H103" s="26">
        <v>772.75517473118282</v>
      </c>
      <c r="I103" s="26">
        <v>152.75987903225806</v>
      </c>
      <c r="J103" s="26">
        <v>5817.2193548387086</v>
      </c>
      <c r="K103" s="26">
        <v>2357.4659946236557</v>
      </c>
      <c r="L103" s="26">
        <f t="shared" si="40"/>
        <v>9100.2004032258046</v>
      </c>
    </row>
    <row r="104" spans="1:12">
      <c r="A104" s="45"/>
      <c r="B104" s="45" t="s">
        <v>134</v>
      </c>
      <c r="C104" s="22">
        <v>499939</v>
      </c>
      <c r="D104" s="22">
        <v>98829</v>
      </c>
      <c r="E104" s="22">
        <v>3763488</v>
      </c>
      <c r="F104" s="22">
        <v>1525178</v>
      </c>
      <c r="G104" s="63">
        <f>C104+D104+E104+F104</f>
        <v>5887434</v>
      </c>
      <c r="H104" s="63">
        <v>772.75517473118282</v>
      </c>
      <c r="I104" s="63"/>
      <c r="J104" s="63">
        <v>5817.2193548387086</v>
      </c>
      <c r="K104" s="63">
        <v>2357.4659946236557</v>
      </c>
      <c r="L104" s="63">
        <f t="shared" si="40"/>
        <v>8947.4405241935474</v>
      </c>
    </row>
    <row r="105" spans="1:12">
      <c r="A105" s="37">
        <v>32</v>
      </c>
      <c r="B105" s="30" t="s">
        <v>40</v>
      </c>
      <c r="C105" s="31">
        <v>0</v>
      </c>
      <c r="D105" s="31">
        <v>0</v>
      </c>
      <c r="E105" s="31">
        <v>361091</v>
      </c>
      <c r="F105" s="47">
        <v>49006</v>
      </c>
      <c r="G105" s="31">
        <f t="shared" ref="G105:G107" si="44">SUM(C105:F105)</f>
        <v>410097</v>
      </c>
      <c r="H105" s="32" t="s">
        <v>203</v>
      </c>
      <c r="I105" s="32" t="s">
        <v>203</v>
      </c>
      <c r="J105" s="32">
        <v>558.13797043010743</v>
      </c>
      <c r="K105" s="32">
        <v>75.748521505376345</v>
      </c>
      <c r="L105" s="32">
        <f t="shared" si="40"/>
        <v>633.88649193548372</v>
      </c>
    </row>
    <row r="106" spans="1:12" ht="30">
      <c r="A106" s="45"/>
      <c r="B106" s="48" t="s">
        <v>135</v>
      </c>
      <c r="C106" s="22"/>
      <c r="D106" s="22"/>
      <c r="E106" s="22">
        <v>361091</v>
      </c>
      <c r="F106" s="22">
        <v>49006</v>
      </c>
      <c r="G106" s="63">
        <f t="shared" si="44"/>
        <v>410097</v>
      </c>
      <c r="H106" s="63"/>
      <c r="I106" s="63"/>
      <c r="J106" s="63">
        <v>558.13797043010743</v>
      </c>
      <c r="K106" s="63">
        <v>75.748521505376345</v>
      </c>
      <c r="L106" s="63">
        <f t="shared" si="40"/>
        <v>633.88649193548372</v>
      </c>
    </row>
    <row r="107" spans="1:12">
      <c r="A107" s="36">
        <v>33</v>
      </c>
      <c r="B107" s="24" t="s">
        <v>41</v>
      </c>
      <c r="C107" s="25">
        <v>147296</v>
      </c>
      <c r="D107" s="25">
        <v>0</v>
      </c>
      <c r="E107" s="25">
        <v>87523</v>
      </c>
      <c r="F107" s="25">
        <v>86356</v>
      </c>
      <c r="G107" s="25">
        <f t="shared" si="44"/>
        <v>321175</v>
      </c>
      <c r="H107" s="26">
        <v>227.67526881720428</v>
      </c>
      <c r="I107" s="26" t="s">
        <v>203</v>
      </c>
      <c r="J107" s="26">
        <v>135.28420698924731</v>
      </c>
      <c r="K107" s="26">
        <v>133.48037634408601</v>
      </c>
      <c r="L107" s="26">
        <f t="shared" si="40"/>
        <v>496.4398521505376</v>
      </c>
    </row>
    <row r="108" spans="1:12">
      <c r="A108" s="45"/>
      <c r="B108" s="45" t="s">
        <v>136</v>
      </c>
      <c r="C108" s="22">
        <v>147296</v>
      </c>
      <c r="D108" s="22">
        <v>0</v>
      </c>
      <c r="E108" s="22">
        <v>87523</v>
      </c>
      <c r="F108" s="22">
        <v>86356</v>
      </c>
      <c r="G108" s="63">
        <f t="shared" ref="G108" si="45">G107</f>
        <v>321175</v>
      </c>
      <c r="H108" s="63">
        <v>227.67526881720428</v>
      </c>
      <c r="I108" s="63"/>
      <c r="J108" s="63">
        <v>135.28420698924731</v>
      </c>
      <c r="K108" s="63">
        <v>133.48037634408601</v>
      </c>
      <c r="L108" s="63">
        <f t="shared" si="40"/>
        <v>496.4398521505376</v>
      </c>
    </row>
    <row r="109" spans="1:12">
      <c r="A109" s="37">
        <v>34</v>
      </c>
      <c r="B109" s="30" t="s">
        <v>42</v>
      </c>
      <c r="C109" s="31">
        <v>0</v>
      </c>
      <c r="D109" s="31">
        <v>0</v>
      </c>
      <c r="E109" s="31">
        <v>210238</v>
      </c>
      <c r="F109" s="31">
        <v>37326</v>
      </c>
      <c r="G109" s="31">
        <f t="shared" ref="G109:G114" si="46">SUM(C109:F109)</f>
        <v>247564</v>
      </c>
      <c r="H109" s="32" t="s">
        <v>203</v>
      </c>
      <c r="I109" s="32" t="s">
        <v>203</v>
      </c>
      <c r="J109" s="32">
        <v>324.96465053763438</v>
      </c>
      <c r="K109" s="32">
        <v>57.69475806451613</v>
      </c>
      <c r="L109" s="32">
        <f t="shared" si="40"/>
        <v>382.65940860215051</v>
      </c>
    </row>
    <row r="110" spans="1:12" ht="30">
      <c r="A110" s="45"/>
      <c r="B110" s="48" t="s">
        <v>138</v>
      </c>
      <c r="C110" s="22"/>
      <c r="D110" s="22"/>
      <c r="E110" s="22">
        <v>50457.119999999995</v>
      </c>
      <c r="F110" s="22">
        <v>2276.886</v>
      </c>
      <c r="G110" s="63">
        <f t="shared" si="46"/>
        <v>52734.005999999994</v>
      </c>
      <c r="H110" s="63"/>
      <c r="I110" s="63"/>
      <c r="J110" s="63">
        <v>77.991516129032249</v>
      </c>
      <c r="K110" s="63">
        <v>3.5193802419354836</v>
      </c>
      <c r="L110" s="63">
        <f t="shared" si="40"/>
        <v>81.510896370967728</v>
      </c>
    </row>
    <row r="111" spans="1:12" ht="30" customHeight="1">
      <c r="A111" s="45"/>
      <c r="B111" s="45" t="s">
        <v>137</v>
      </c>
      <c r="C111" s="22"/>
      <c r="D111" s="22"/>
      <c r="E111" s="22">
        <v>159780.88</v>
      </c>
      <c r="F111" s="22">
        <v>35049.114000000001</v>
      </c>
      <c r="G111" s="63">
        <f t="shared" si="46"/>
        <v>194829.99400000001</v>
      </c>
      <c r="H111" s="63"/>
      <c r="I111" s="63"/>
      <c r="J111" s="63">
        <v>246.97313440860216</v>
      </c>
      <c r="K111" s="63">
        <v>54.175377822580643</v>
      </c>
      <c r="L111" s="63">
        <f t="shared" si="40"/>
        <v>301.14851223118279</v>
      </c>
    </row>
    <row r="112" spans="1:12">
      <c r="A112" s="37">
        <v>35</v>
      </c>
      <c r="B112" s="30" t="s">
        <v>43</v>
      </c>
      <c r="C112" s="31">
        <v>0</v>
      </c>
      <c r="D112" s="31">
        <v>184976</v>
      </c>
      <c r="E112" s="31">
        <v>764181</v>
      </c>
      <c r="F112" s="31">
        <v>858817</v>
      </c>
      <c r="G112" s="31">
        <f t="shared" si="46"/>
        <v>1807974</v>
      </c>
      <c r="H112" s="32" t="s">
        <v>203</v>
      </c>
      <c r="I112" s="32">
        <v>285.91720430107523</v>
      </c>
      <c r="J112" s="32">
        <v>1181.1937499999999</v>
      </c>
      <c r="K112" s="32">
        <v>1327.4725134408602</v>
      </c>
      <c r="L112" s="32">
        <f>H112+I112+J112+K112</f>
        <v>2794.5834677419352</v>
      </c>
    </row>
    <row r="113" spans="1:12">
      <c r="A113" s="45"/>
      <c r="B113" s="45" t="s">
        <v>139</v>
      </c>
      <c r="C113" s="22"/>
      <c r="D113" s="22">
        <v>184976</v>
      </c>
      <c r="E113" s="22">
        <v>764181</v>
      </c>
      <c r="F113" s="22">
        <v>858817</v>
      </c>
      <c r="G113" s="63">
        <f t="shared" si="46"/>
        <v>1807974</v>
      </c>
      <c r="H113" s="63"/>
      <c r="I113" s="63">
        <v>285.91720430107523</v>
      </c>
      <c r="J113" s="63">
        <v>1181.1937499999999</v>
      </c>
      <c r="K113" s="63">
        <v>1327.4725134408602</v>
      </c>
      <c r="L113" s="63">
        <f>H113+I113+J113+K113</f>
        <v>2794.5834677419352</v>
      </c>
    </row>
    <row r="114" spans="1:12">
      <c r="A114" s="37">
        <v>36</v>
      </c>
      <c r="B114" s="30" t="s">
        <v>44</v>
      </c>
      <c r="C114" s="31">
        <v>0</v>
      </c>
      <c r="D114" s="31">
        <v>0</v>
      </c>
      <c r="E114" s="31">
        <v>361473</v>
      </c>
      <c r="F114" s="31">
        <v>380637</v>
      </c>
      <c r="G114" s="31">
        <f t="shared" si="46"/>
        <v>742110</v>
      </c>
      <c r="H114" s="32" t="s">
        <v>203</v>
      </c>
      <c r="I114" s="32" t="s">
        <v>203</v>
      </c>
      <c r="J114" s="32">
        <v>558.72842741935483</v>
      </c>
      <c r="K114" s="32">
        <v>588.35020161290322</v>
      </c>
      <c r="L114" s="32">
        <f>H114+I114+J114+K114</f>
        <v>1147.078629032258</v>
      </c>
    </row>
    <row r="115" spans="1:12">
      <c r="A115" s="45"/>
      <c r="B115" s="45" t="s">
        <v>140</v>
      </c>
      <c r="C115" s="22"/>
      <c r="D115" s="22"/>
      <c r="E115" s="22">
        <v>361473</v>
      </c>
      <c r="F115" s="22">
        <v>380637</v>
      </c>
      <c r="G115" s="63">
        <f>SUM(C115:F115)</f>
        <v>742110</v>
      </c>
      <c r="H115" s="63"/>
      <c r="I115" s="63"/>
      <c r="J115" s="63">
        <v>558.72842741935483</v>
      </c>
      <c r="K115" s="63">
        <v>588.35020161290322</v>
      </c>
      <c r="L115" s="63">
        <f>SUM(H115:K115)</f>
        <v>1147.078629032258</v>
      </c>
    </row>
    <row r="116" spans="1:12">
      <c r="A116" s="37">
        <v>37</v>
      </c>
      <c r="B116" s="30" t="s">
        <v>45</v>
      </c>
      <c r="C116" s="31">
        <v>129907</v>
      </c>
      <c r="D116" s="31">
        <v>0</v>
      </c>
      <c r="E116" s="31">
        <v>998875</v>
      </c>
      <c r="F116" s="31">
        <v>210820</v>
      </c>
      <c r="G116" s="31">
        <f t="shared" ref="G116:G126" si="47">SUM(C116:F116)</f>
        <v>1339602</v>
      </c>
      <c r="H116" s="32">
        <v>200.79711021505375</v>
      </c>
      <c r="I116" s="32" t="s">
        <v>203</v>
      </c>
      <c r="J116" s="32">
        <v>1543.9600134408602</v>
      </c>
      <c r="K116" s="32">
        <v>325.86424731182797</v>
      </c>
      <c r="L116" s="32">
        <f>H116+I116+J116+K116</f>
        <v>2070.6213709677418</v>
      </c>
    </row>
    <row r="117" spans="1:12">
      <c r="A117" s="45"/>
      <c r="B117" s="45" t="s">
        <v>146</v>
      </c>
      <c r="C117" s="22">
        <v>129907</v>
      </c>
      <c r="D117" s="22"/>
      <c r="E117" s="22">
        <v>293569</v>
      </c>
      <c r="F117" s="22">
        <v>54813</v>
      </c>
      <c r="G117" s="63">
        <f>SUM(C117:F117)</f>
        <v>478289</v>
      </c>
      <c r="H117" s="63">
        <v>200.79711021505375</v>
      </c>
      <c r="I117" s="63"/>
      <c r="J117" s="63">
        <v>453.76928763440856</v>
      </c>
      <c r="K117" s="63">
        <v>84.724395161290317</v>
      </c>
      <c r="L117" s="63">
        <f t="shared" ref="L117:L123" si="48">H117+I117+J117+K117</f>
        <v>739.29079301075262</v>
      </c>
    </row>
    <row r="118" spans="1:12">
      <c r="A118" s="45"/>
      <c r="B118" s="45" t="s">
        <v>141</v>
      </c>
      <c r="C118" s="22"/>
      <c r="D118" s="22"/>
      <c r="E118" s="22">
        <v>95692</v>
      </c>
      <c r="F118" s="22"/>
      <c r="G118" s="63">
        <f t="shared" si="47"/>
        <v>95692</v>
      </c>
      <c r="H118" s="63"/>
      <c r="I118" s="63"/>
      <c r="J118" s="63">
        <v>147.91102150537634</v>
      </c>
      <c r="K118" s="63"/>
      <c r="L118" s="63">
        <f t="shared" si="48"/>
        <v>147.91102150537634</v>
      </c>
    </row>
    <row r="119" spans="1:12">
      <c r="A119" s="45"/>
      <c r="B119" s="45" t="s">
        <v>142</v>
      </c>
      <c r="C119" s="22"/>
      <c r="D119" s="22"/>
      <c r="E119" s="22">
        <v>14384</v>
      </c>
      <c r="F119" s="22"/>
      <c r="G119" s="63">
        <f t="shared" si="47"/>
        <v>14384</v>
      </c>
      <c r="H119" s="63"/>
      <c r="I119" s="63"/>
      <c r="J119" s="63">
        <v>22.233333333333331</v>
      </c>
      <c r="K119" s="63"/>
      <c r="L119" s="63">
        <f t="shared" si="48"/>
        <v>22.233333333333331</v>
      </c>
    </row>
    <row r="120" spans="1:12">
      <c r="A120" s="45"/>
      <c r="B120" s="45" t="s">
        <v>143</v>
      </c>
      <c r="C120" s="22"/>
      <c r="D120" s="22"/>
      <c r="E120" s="22">
        <v>36159</v>
      </c>
      <c r="F120" s="22">
        <v>17308</v>
      </c>
      <c r="G120" s="63">
        <f t="shared" si="47"/>
        <v>53467</v>
      </c>
      <c r="H120" s="63"/>
      <c r="I120" s="63"/>
      <c r="J120" s="63">
        <v>55.890927419354838</v>
      </c>
      <c r="K120" s="63">
        <v>26.752956989247309</v>
      </c>
      <c r="L120" s="63">
        <f t="shared" si="48"/>
        <v>82.643884408602148</v>
      </c>
    </row>
    <row r="121" spans="1:12">
      <c r="A121" s="45"/>
      <c r="B121" s="45" t="s">
        <v>144</v>
      </c>
      <c r="C121" s="22"/>
      <c r="D121" s="22"/>
      <c r="E121" s="22">
        <v>30566</v>
      </c>
      <c r="F121" s="22">
        <v>26353</v>
      </c>
      <c r="G121" s="63">
        <f t="shared" si="47"/>
        <v>56919</v>
      </c>
      <c r="H121" s="63"/>
      <c r="I121" s="63"/>
      <c r="J121" s="63">
        <v>47.24583333333333</v>
      </c>
      <c r="K121" s="63">
        <v>40.733803763440861</v>
      </c>
      <c r="L121" s="63">
        <f t="shared" si="48"/>
        <v>87.979637096774184</v>
      </c>
    </row>
    <row r="122" spans="1:12">
      <c r="A122" s="45"/>
      <c r="B122" s="45" t="s">
        <v>145</v>
      </c>
      <c r="C122" s="22"/>
      <c r="D122" s="22"/>
      <c r="E122" s="22">
        <v>59034</v>
      </c>
      <c r="F122" s="22">
        <v>68411</v>
      </c>
      <c r="G122" s="63">
        <f t="shared" si="47"/>
        <v>127445</v>
      </c>
      <c r="H122" s="63"/>
      <c r="I122" s="63"/>
      <c r="J122" s="63">
        <v>91.248790322580632</v>
      </c>
      <c r="K122" s="63">
        <v>105.74280913978494</v>
      </c>
      <c r="L122" s="63">
        <f t="shared" si="48"/>
        <v>196.99159946236557</v>
      </c>
    </row>
    <row r="123" spans="1:12">
      <c r="A123" s="45"/>
      <c r="B123" s="45" t="s">
        <v>147</v>
      </c>
      <c r="C123" s="22"/>
      <c r="D123" s="22"/>
      <c r="E123" s="22">
        <v>469471</v>
      </c>
      <c r="F123" s="22">
        <v>43935</v>
      </c>
      <c r="G123" s="63">
        <f t="shared" si="47"/>
        <v>513406</v>
      </c>
      <c r="H123" s="63"/>
      <c r="I123" s="63"/>
      <c r="J123" s="63">
        <v>725.660819892473</v>
      </c>
      <c r="K123" s="63">
        <v>67.910282258064512</v>
      </c>
      <c r="L123" s="63">
        <f t="shared" si="48"/>
        <v>793.57110215053751</v>
      </c>
    </row>
    <row r="124" spans="1:12">
      <c r="A124" s="37">
        <v>38</v>
      </c>
      <c r="B124" s="49" t="s">
        <v>46</v>
      </c>
      <c r="C124" s="50">
        <v>0</v>
      </c>
      <c r="D124" s="50">
        <v>0</v>
      </c>
      <c r="E124" s="50">
        <v>479526</v>
      </c>
      <c r="F124" s="50">
        <v>107636</v>
      </c>
      <c r="G124" s="31">
        <f t="shared" si="47"/>
        <v>587162</v>
      </c>
      <c r="H124" s="51" t="s">
        <v>203</v>
      </c>
      <c r="I124" s="51" t="s">
        <v>203</v>
      </c>
      <c r="J124" s="32">
        <v>741.20282258064503</v>
      </c>
      <c r="K124" s="32">
        <v>166.37284946236559</v>
      </c>
      <c r="L124" s="32">
        <f>H124+I124+J124+K124</f>
        <v>907.57567204301063</v>
      </c>
    </row>
    <row r="125" spans="1:12" ht="30">
      <c r="A125" s="45"/>
      <c r="B125" s="48" t="s">
        <v>148</v>
      </c>
      <c r="C125" s="22"/>
      <c r="D125" s="22"/>
      <c r="E125" s="22">
        <v>479526</v>
      </c>
      <c r="F125" s="22">
        <v>107636</v>
      </c>
      <c r="G125" s="63">
        <f t="shared" si="47"/>
        <v>587162</v>
      </c>
      <c r="H125" s="63"/>
      <c r="I125" s="63"/>
      <c r="J125" s="63">
        <v>741.20282258064503</v>
      </c>
      <c r="K125" s="63">
        <v>166.37284946236559</v>
      </c>
      <c r="L125" s="63">
        <f>SUM(H125:K125)</f>
        <v>907.57567204301063</v>
      </c>
    </row>
    <row r="126" spans="1:12">
      <c r="A126" s="37">
        <v>39</v>
      </c>
      <c r="B126" s="30" t="s">
        <v>47</v>
      </c>
      <c r="C126" s="31">
        <v>123399</v>
      </c>
      <c r="D126" s="31">
        <v>0</v>
      </c>
      <c r="E126" s="31">
        <v>2759325</v>
      </c>
      <c r="F126" s="31">
        <v>2094902</v>
      </c>
      <c r="G126" s="31">
        <f t="shared" si="47"/>
        <v>4977626</v>
      </c>
      <c r="H126" s="32">
        <v>190.73770161290321</v>
      </c>
      <c r="I126" s="32" t="s">
        <v>203</v>
      </c>
      <c r="J126" s="32">
        <v>4265.0856854838703</v>
      </c>
      <c r="K126" s="32">
        <v>3238.0877688172041</v>
      </c>
      <c r="L126" s="32">
        <f>H126+I126+J126+K126</f>
        <v>7693.9111559139774</v>
      </c>
    </row>
    <row r="127" spans="1:12">
      <c r="A127" s="45"/>
      <c r="B127" s="45" t="s">
        <v>149</v>
      </c>
      <c r="C127" s="22">
        <v>123399</v>
      </c>
      <c r="D127" s="22">
        <v>0</v>
      </c>
      <c r="E127" s="22">
        <v>2759325</v>
      </c>
      <c r="F127" s="22">
        <v>2094902</v>
      </c>
      <c r="G127" s="63">
        <f>C127+D127+E127+F127</f>
        <v>4977626</v>
      </c>
      <c r="H127" s="63">
        <v>190.73770161290321</v>
      </c>
      <c r="I127" s="63"/>
      <c r="J127" s="63">
        <v>4265.0856854838703</v>
      </c>
      <c r="K127" s="63">
        <v>3238.0877688172041</v>
      </c>
      <c r="L127" s="63">
        <f>H127+I127+J127+K127</f>
        <v>7693.9111559139774</v>
      </c>
    </row>
    <row r="128" spans="1:12">
      <c r="A128" s="37">
        <v>40</v>
      </c>
      <c r="B128" s="30" t="s">
        <v>48</v>
      </c>
      <c r="C128" s="31">
        <v>643491</v>
      </c>
      <c r="D128" s="31">
        <v>0</v>
      </c>
      <c r="E128" s="31">
        <v>7198364</v>
      </c>
      <c r="F128" s="31">
        <v>2115515</v>
      </c>
      <c r="G128" s="31">
        <f t="shared" ref="G128" si="49">SUM(C128:F128)</f>
        <v>9957370</v>
      </c>
      <c r="H128" s="32">
        <v>994.64334677419345</v>
      </c>
      <c r="I128" s="32" t="s">
        <v>203</v>
      </c>
      <c r="J128" s="32">
        <v>11126.503494623656</v>
      </c>
      <c r="K128" s="32">
        <v>3269.9492607526877</v>
      </c>
      <c r="L128" s="32">
        <f>H128+I128+J128+K128</f>
        <v>15391.096102150537</v>
      </c>
    </row>
    <row r="129" spans="1:12">
      <c r="A129" s="45"/>
      <c r="B129" s="45" t="s">
        <v>150</v>
      </c>
      <c r="C129" s="22">
        <v>643491</v>
      </c>
      <c r="D129" s="22"/>
      <c r="E129" s="22">
        <v>2951329.2399999998</v>
      </c>
      <c r="F129" s="22">
        <v>698119.95000000007</v>
      </c>
      <c r="G129" s="63">
        <f>SUM(C129:F129)</f>
        <v>4292940.1899999995</v>
      </c>
      <c r="H129" s="63">
        <v>994.64334677419345</v>
      </c>
      <c r="I129" s="63"/>
      <c r="J129" s="63">
        <v>4561.8664327956985</v>
      </c>
      <c r="K129" s="63">
        <v>1079.0832560483871</v>
      </c>
      <c r="L129" s="63">
        <f>SUM(H129:K129)</f>
        <v>6635.5930356182789</v>
      </c>
    </row>
    <row r="130" spans="1:12">
      <c r="A130" s="45"/>
      <c r="B130" s="45" t="s">
        <v>151</v>
      </c>
      <c r="C130" s="22"/>
      <c r="D130" s="22"/>
      <c r="E130" s="22">
        <v>4247034.76</v>
      </c>
      <c r="F130" s="22">
        <v>1417395.05</v>
      </c>
      <c r="G130" s="63">
        <f>SUM(C130:F130)</f>
        <v>5664429.8099999996</v>
      </c>
      <c r="H130" s="63"/>
      <c r="I130" s="63"/>
      <c r="J130" s="63">
        <v>6564.6370618279561</v>
      </c>
      <c r="K130" s="63">
        <v>2190.8660047043008</v>
      </c>
      <c r="L130" s="63">
        <f>SUM(H130:K130)</f>
        <v>8755.5030665322574</v>
      </c>
    </row>
    <row r="131" spans="1:12">
      <c r="A131" s="37">
        <v>41</v>
      </c>
      <c r="B131" s="30" t="s">
        <v>49</v>
      </c>
      <c r="C131" s="31">
        <v>0</v>
      </c>
      <c r="D131" s="31">
        <v>0</v>
      </c>
      <c r="E131" s="31">
        <v>524340</v>
      </c>
      <c r="F131" s="31">
        <v>401579</v>
      </c>
      <c r="G131" s="31">
        <f t="shared" ref="G131" si="50">SUM(C131:F131)</f>
        <v>925919</v>
      </c>
      <c r="H131" s="32" t="s">
        <v>203</v>
      </c>
      <c r="I131" s="32" t="s">
        <v>203</v>
      </c>
      <c r="J131" s="32">
        <v>810.4717741935483</v>
      </c>
      <c r="K131" s="32">
        <v>620.7202284946236</v>
      </c>
      <c r="L131" s="32">
        <f>H131+I131+J131+K131</f>
        <v>1431.1920026881719</v>
      </c>
    </row>
    <row r="132" spans="1:12">
      <c r="A132" s="45"/>
      <c r="B132" s="45" t="s">
        <v>152</v>
      </c>
      <c r="C132" s="22"/>
      <c r="D132" s="22"/>
      <c r="E132" s="22">
        <v>524340</v>
      </c>
      <c r="F132" s="22">
        <v>401579</v>
      </c>
      <c r="G132" s="63">
        <f>F132+E132</f>
        <v>925919</v>
      </c>
      <c r="H132" s="63"/>
      <c r="I132" s="63"/>
      <c r="J132" s="63">
        <v>810.4717741935483</v>
      </c>
      <c r="K132" s="63">
        <v>620.7202284946236</v>
      </c>
      <c r="L132" s="63">
        <f>H132+I132+J132+K132</f>
        <v>1431.1920026881719</v>
      </c>
    </row>
    <row r="133" spans="1:12">
      <c r="A133" s="37">
        <v>42</v>
      </c>
      <c r="B133" s="30" t="s">
        <v>50</v>
      </c>
      <c r="C133" s="52">
        <v>405998</v>
      </c>
      <c r="D133" s="31"/>
      <c r="E133" s="52">
        <v>2100952</v>
      </c>
      <c r="F133" s="52">
        <v>2031985</v>
      </c>
      <c r="G133" s="31">
        <f>SUM(C133:F133)</f>
        <v>4538935</v>
      </c>
      <c r="H133" s="32">
        <v>627.55067204301076</v>
      </c>
      <c r="I133" s="32" t="s">
        <v>203</v>
      </c>
      <c r="J133" s="32">
        <v>3247.4392473118278</v>
      </c>
      <c r="K133" s="32">
        <v>3140.8370295698924</v>
      </c>
      <c r="L133" s="32">
        <f>H133+I133+J133+K133</f>
        <v>7015.8269489247305</v>
      </c>
    </row>
    <row r="134" spans="1:12">
      <c r="A134" s="45"/>
      <c r="B134" s="45" t="s">
        <v>153</v>
      </c>
      <c r="C134" s="22">
        <v>405998</v>
      </c>
      <c r="D134" s="22"/>
      <c r="E134" s="22">
        <v>187825</v>
      </c>
      <c r="F134" s="22">
        <v>344625</v>
      </c>
      <c r="G134" s="63">
        <f t="shared" ref="G134:G139" si="51">SUM(C134:F134)</f>
        <v>938448</v>
      </c>
      <c r="H134" s="63">
        <v>627.55067204301076</v>
      </c>
      <c r="I134" s="63"/>
      <c r="J134" s="63">
        <v>290.32090053763437</v>
      </c>
      <c r="K134" s="63">
        <v>532.68649193548379</v>
      </c>
      <c r="L134" s="63">
        <f>SUM(H134:K134)</f>
        <v>1450.558064516129</v>
      </c>
    </row>
    <row r="135" spans="1:12">
      <c r="A135" s="45"/>
      <c r="B135" s="45" t="s">
        <v>154</v>
      </c>
      <c r="C135" s="22"/>
      <c r="D135" s="22"/>
      <c r="E135" s="22">
        <v>904250</v>
      </c>
      <c r="F135" s="22">
        <v>966615</v>
      </c>
      <c r="G135" s="63">
        <f t="shared" si="51"/>
        <v>1870865</v>
      </c>
      <c r="H135" s="63"/>
      <c r="I135" s="63"/>
      <c r="J135" s="63">
        <v>1397.698252688172</v>
      </c>
      <c r="K135" s="63">
        <v>1494.095766129032</v>
      </c>
      <c r="L135" s="63">
        <f t="shared" ref="L135:L139" si="52">SUM(H135:K135)</f>
        <v>2891.7940188172042</v>
      </c>
    </row>
    <row r="136" spans="1:12">
      <c r="A136" s="45"/>
      <c r="B136" s="45" t="s">
        <v>155</v>
      </c>
      <c r="C136" s="22"/>
      <c r="D136" s="22"/>
      <c r="E136" s="22">
        <v>454856</v>
      </c>
      <c r="F136" s="22"/>
      <c r="G136" s="63">
        <f t="shared" si="51"/>
        <v>454856</v>
      </c>
      <c r="H136" s="63"/>
      <c r="I136" s="63"/>
      <c r="J136" s="63">
        <v>703.07043010752682</v>
      </c>
      <c r="K136" s="63"/>
      <c r="L136" s="63">
        <f t="shared" si="52"/>
        <v>703.07043010752682</v>
      </c>
    </row>
    <row r="137" spans="1:12">
      <c r="A137" s="45"/>
      <c r="B137" s="45" t="s">
        <v>199</v>
      </c>
      <c r="C137" s="22"/>
      <c r="D137" s="22"/>
      <c r="E137" s="22">
        <v>303167</v>
      </c>
      <c r="F137" s="22">
        <v>615488</v>
      </c>
      <c r="G137" s="63">
        <f t="shared" si="51"/>
        <v>918655</v>
      </c>
      <c r="H137" s="63"/>
      <c r="I137" s="63"/>
      <c r="J137" s="63">
        <v>468.60490591397848</v>
      </c>
      <c r="K137" s="63">
        <v>951.35913978494614</v>
      </c>
      <c r="L137" s="63">
        <f t="shared" si="52"/>
        <v>1419.9640456989246</v>
      </c>
    </row>
    <row r="138" spans="1:12">
      <c r="A138" s="45"/>
      <c r="B138" s="45" t="s">
        <v>200</v>
      </c>
      <c r="C138" s="22"/>
      <c r="D138" s="22"/>
      <c r="E138" s="22">
        <v>43700</v>
      </c>
      <c r="F138" s="22">
        <v>105257</v>
      </c>
      <c r="G138" s="63">
        <f t="shared" si="51"/>
        <v>148957</v>
      </c>
      <c r="H138" s="63"/>
      <c r="I138" s="63"/>
      <c r="J138" s="63">
        <v>67.547043010752674</v>
      </c>
      <c r="K138" s="63">
        <v>162.6956317204301</v>
      </c>
      <c r="L138" s="63">
        <f t="shared" si="52"/>
        <v>230.24267473118277</v>
      </c>
    </row>
    <row r="139" spans="1:12">
      <c r="A139" s="45"/>
      <c r="B139" s="45" t="s">
        <v>201</v>
      </c>
      <c r="C139" s="22"/>
      <c r="D139" s="22"/>
      <c r="E139" s="22">
        <v>207154</v>
      </c>
      <c r="F139" s="22"/>
      <c r="G139" s="63">
        <f t="shared" si="51"/>
        <v>207154</v>
      </c>
      <c r="H139" s="63"/>
      <c r="I139" s="63"/>
      <c r="J139" s="63">
        <v>320.19771505376343</v>
      </c>
      <c r="K139" s="63"/>
      <c r="L139" s="63">
        <f t="shared" si="52"/>
        <v>320.19771505376343</v>
      </c>
    </row>
    <row r="140" spans="1:12">
      <c r="A140" s="37">
        <v>43</v>
      </c>
      <c r="B140" s="30" t="s">
        <v>51</v>
      </c>
      <c r="C140" s="31">
        <v>995353</v>
      </c>
      <c r="D140" s="31">
        <v>124239</v>
      </c>
      <c r="E140" s="52">
        <v>3561232</v>
      </c>
      <c r="F140" s="31">
        <v>964316</v>
      </c>
      <c r="G140" s="31">
        <f>SUM(C140:F140)</f>
        <v>5645140</v>
      </c>
      <c r="H140" s="32">
        <v>1538.5160618279569</v>
      </c>
      <c r="I140" s="32">
        <v>192.03608870967741</v>
      </c>
      <c r="J140" s="32">
        <v>5504.5924731182795</v>
      </c>
      <c r="K140" s="32">
        <v>1490.5422043010751</v>
      </c>
      <c r="L140" s="32">
        <f>H140+I140+J140+K140</f>
        <v>8725.6868279569899</v>
      </c>
    </row>
    <row r="141" spans="1:12">
      <c r="A141" s="45"/>
      <c r="B141" s="45" t="s">
        <v>156</v>
      </c>
      <c r="C141" s="22">
        <v>995353</v>
      </c>
      <c r="D141" s="22">
        <v>124239</v>
      </c>
      <c r="E141" s="22">
        <v>2109814</v>
      </c>
      <c r="F141" s="22">
        <v>770590</v>
      </c>
      <c r="G141" s="63">
        <f>C141+D141+E141+F141</f>
        <v>3999996</v>
      </c>
      <c r="H141" s="63">
        <v>1538.5160618279569</v>
      </c>
      <c r="I141" s="63">
        <v>192.03608870967741</v>
      </c>
      <c r="J141" s="63">
        <v>3261.1372311827954</v>
      </c>
      <c r="K141" s="63">
        <v>1191.1001344086021</v>
      </c>
      <c r="L141" s="63">
        <f>H141+I141+J141+K141</f>
        <v>6182.7895161290326</v>
      </c>
    </row>
    <row r="142" spans="1:12">
      <c r="A142" s="45"/>
      <c r="B142" s="45" t="s">
        <v>157</v>
      </c>
      <c r="C142" s="22"/>
      <c r="D142" s="22"/>
      <c r="E142" s="22">
        <v>1416000</v>
      </c>
      <c r="F142" s="22">
        <v>180466</v>
      </c>
      <c r="G142" s="63">
        <f t="shared" ref="G142:G143" si="53">C142+D142+E142+F142</f>
        <v>1596466</v>
      </c>
      <c r="H142" s="63"/>
      <c r="I142" s="63"/>
      <c r="J142" s="63">
        <v>2188.7096774193546</v>
      </c>
      <c r="K142" s="63">
        <v>278.94610215053763</v>
      </c>
      <c r="L142" s="63">
        <f t="shared" ref="L142:L143" si="54">H142+I142+J142+K142</f>
        <v>2467.6557795698923</v>
      </c>
    </row>
    <row r="143" spans="1:12">
      <c r="A143" s="45"/>
      <c r="B143" s="45" t="s">
        <v>197</v>
      </c>
      <c r="C143" s="22"/>
      <c r="D143" s="22"/>
      <c r="E143" s="22">
        <v>35418</v>
      </c>
      <c r="F143" s="22">
        <v>13260</v>
      </c>
      <c r="G143" s="63">
        <f t="shared" si="53"/>
        <v>48678</v>
      </c>
      <c r="H143" s="63"/>
      <c r="I143" s="63"/>
      <c r="J143" s="63">
        <v>54.745564516129022</v>
      </c>
      <c r="K143" s="63">
        <v>20.495967741935484</v>
      </c>
      <c r="L143" s="63">
        <f t="shared" si="54"/>
        <v>75.24153225806451</v>
      </c>
    </row>
    <row r="144" spans="1:12">
      <c r="A144" s="37">
        <v>44</v>
      </c>
      <c r="B144" s="30" t="s">
        <v>52</v>
      </c>
      <c r="C144" s="31">
        <v>0</v>
      </c>
      <c r="D144" s="31">
        <v>10455</v>
      </c>
      <c r="E144" s="53">
        <v>2991730</v>
      </c>
      <c r="F144" s="51">
        <v>2544172</v>
      </c>
      <c r="G144" s="31">
        <f t="shared" ref="G144" si="55">SUM(C144:F144)</f>
        <v>5546357</v>
      </c>
      <c r="H144" s="32" t="s">
        <v>203</v>
      </c>
      <c r="I144" s="32">
        <v>16.160282258064516</v>
      </c>
      <c r="J144" s="32">
        <v>4624.3138440860212</v>
      </c>
      <c r="K144" s="32">
        <v>3932.5239247311824</v>
      </c>
      <c r="L144" s="32">
        <f>H144+I144+J144+K144</f>
        <v>8572.9980510752684</v>
      </c>
    </row>
    <row r="145" spans="1:12">
      <c r="A145" s="45"/>
      <c r="B145" s="45" t="s">
        <v>158</v>
      </c>
      <c r="C145" s="22">
        <v>0</v>
      </c>
      <c r="D145" s="22">
        <v>10455</v>
      </c>
      <c r="E145" s="22">
        <v>2991730</v>
      </c>
      <c r="F145" s="22">
        <v>2544172</v>
      </c>
      <c r="G145" s="22">
        <f t="shared" ref="G145" si="56">G144</f>
        <v>5546357</v>
      </c>
      <c r="H145" s="63"/>
      <c r="I145" s="63">
        <v>16.160282258064516</v>
      </c>
      <c r="J145" s="63">
        <v>4624.3138440860212</v>
      </c>
      <c r="K145" s="63">
        <v>3932.5239247311824</v>
      </c>
      <c r="L145" s="63">
        <f t="shared" ref="L145:L156" si="57">H145+I145+J145+K145</f>
        <v>8572.9980510752684</v>
      </c>
    </row>
    <row r="146" spans="1:12">
      <c r="A146" s="37">
        <v>45</v>
      </c>
      <c r="B146" s="30" t="s">
        <v>53</v>
      </c>
      <c r="C146" s="31">
        <v>14005</v>
      </c>
      <c r="D146" s="31">
        <v>0</v>
      </c>
      <c r="E146" s="52">
        <v>1034960</v>
      </c>
      <c r="F146" s="31">
        <v>724517</v>
      </c>
      <c r="G146" s="31">
        <f t="shared" ref="G146:G157" si="58">SUM(C146:F146)</f>
        <v>1773482</v>
      </c>
      <c r="H146" s="32">
        <v>21.647513440860212</v>
      </c>
      <c r="I146" s="32" t="s">
        <v>203</v>
      </c>
      <c r="J146" s="32">
        <v>1599.7365591397847</v>
      </c>
      <c r="K146" s="32">
        <v>1119.8851478494623</v>
      </c>
      <c r="L146" s="32">
        <f t="shared" si="57"/>
        <v>2741.2692204301075</v>
      </c>
    </row>
    <row r="147" spans="1:12">
      <c r="A147" s="45"/>
      <c r="B147" s="45" t="s">
        <v>159</v>
      </c>
      <c r="C147" s="22"/>
      <c r="D147" s="22"/>
      <c r="E147" s="22">
        <v>1034960</v>
      </c>
      <c r="F147" s="22">
        <v>724517</v>
      </c>
      <c r="G147" s="63">
        <f t="shared" si="58"/>
        <v>1759477</v>
      </c>
      <c r="H147" s="63"/>
      <c r="I147" s="63"/>
      <c r="J147" s="63">
        <v>1599.7365591397847</v>
      </c>
      <c r="K147" s="63">
        <v>1119.8851478494623</v>
      </c>
      <c r="L147" s="63">
        <f t="shared" si="57"/>
        <v>2719.6217069892473</v>
      </c>
    </row>
    <row r="148" spans="1:12">
      <c r="A148" s="37">
        <v>46</v>
      </c>
      <c r="B148" s="30" t="s">
        <v>54</v>
      </c>
      <c r="C148" s="31">
        <v>61128</v>
      </c>
      <c r="D148" s="31">
        <v>0</v>
      </c>
      <c r="E148" s="31">
        <v>2135987.7791999001</v>
      </c>
      <c r="F148" s="31">
        <v>559140.7043000001</v>
      </c>
      <c r="G148" s="31">
        <f t="shared" si="58"/>
        <v>2756256.4834999004</v>
      </c>
      <c r="H148" s="32">
        <v>94.485483870967727</v>
      </c>
      <c r="I148" s="32" t="s">
        <v>203</v>
      </c>
      <c r="J148" s="32">
        <v>3301.5940135482324</v>
      </c>
      <c r="K148" s="32">
        <v>864.26318540994623</v>
      </c>
      <c r="L148" s="32">
        <f t="shared" si="57"/>
        <v>4260.3426828291458</v>
      </c>
    </row>
    <row r="149" spans="1:12">
      <c r="A149" s="45"/>
      <c r="B149" s="45" t="s">
        <v>160</v>
      </c>
      <c r="C149" s="22">
        <v>61128</v>
      </c>
      <c r="D149" s="22"/>
      <c r="E149" s="22">
        <v>138839.20564799351</v>
      </c>
      <c r="F149" s="22">
        <v>66537.743811700013</v>
      </c>
      <c r="G149" s="63">
        <f t="shared" si="58"/>
        <v>266504.94945969351</v>
      </c>
      <c r="H149" s="63">
        <v>94.485483870967727</v>
      </c>
      <c r="I149" s="63"/>
      <c r="J149" s="63">
        <v>214.6036108806351</v>
      </c>
      <c r="K149" s="63">
        <v>102.84731906378362</v>
      </c>
      <c r="L149" s="63">
        <f t="shared" si="57"/>
        <v>411.93641381538646</v>
      </c>
    </row>
    <row r="150" spans="1:12">
      <c r="A150" s="45"/>
      <c r="B150" s="45" t="s">
        <v>163</v>
      </c>
      <c r="C150" s="22"/>
      <c r="D150" s="22"/>
      <c r="E150" s="22">
        <v>55535.682259197398</v>
      </c>
      <c r="F150" s="22"/>
      <c r="G150" s="63">
        <f t="shared" si="58"/>
        <v>55535.682259197398</v>
      </c>
      <c r="H150" s="63"/>
      <c r="I150" s="63"/>
      <c r="J150" s="63">
        <v>85.84144435225403</v>
      </c>
      <c r="K150" s="63"/>
      <c r="L150" s="63">
        <f t="shared" si="57"/>
        <v>85.84144435225403</v>
      </c>
    </row>
    <row r="151" spans="1:12">
      <c r="A151" s="45"/>
      <c r="B151" s="45" t="s">
        <v>164</v>
      </c>
      <c r="C151" s="22"/>
      <c r="D151" s="22"/>
      <c r="E151" s="22">
        <v>170879.02233599202</v>
      </c>
      <c r="F151" s="22">
        <v>23483.909580600004</v>
      </c>
      <c r="G151" s="63">
        <f t="shared" si="58"/>
        <v>194362.93191659203</v>
      </c>
      <c r="H151" s="63"/>
      <c r="I151" s="63"/>
      <c r="J151" s="63">
        <v>264.1275210838586</v>
      </c>
      <c r="K151" s="63">
        <v>36.299053787217744</v>
      </c>
      <c r="L151" s="63">
        <f t="shared" si="57"/>
        <v>300.42657487107635</v>
      </c>
    </row>
    <row r="152" spans="1:12">
      <c r="A152" s="45"/>
      <c r="B152" s="45" t="s">
        <v>161</v>
      </c>
      <c r="C152" s="22"/>
      <c r="D152" s="22"/>
      <c r="E152" s="22">
        <v>717691.89381116652</v>
      </c>
      <c r="F152" s="22">
        <v>123570.09565030002</v>
      </c>
      <c r="G152" s="63">
        <f t="shared" si="58"/>
        <v>841261.98946146655</v>
      </c>
      <c r="H152" s="63"/>
      <c r="I152" s="63"/>
      <c r="J152" s="63">
        <v>1109.3355885522062</v>
      </c>
      <c r="K152" s="63">
        <v>191.00216397559814</v>
      </c>
      <c r="L152" s="63">
        <f t="shared" si="57"/>
        <v>1300.3377525278042</v>
      </c>
    </row>
    <row r="153" spans="1:12">
      <c r="A153" s="45"/>
      <c r="B153" s="45" t="s">
        <v>167</v>
      </c>
      <c r="C153" s="22"/>
      <c r="D153" s="22"/>
      <c r="E153" s="22">
        <v>751867.69827836484</v>
      </c>
      <c r="F153" s="22">
        <v>227011.12594580004</v>
      </c>
      <c r="G153" s="63">
        <f t="shared" si="58"/>
        <v>978878.82422416494</v>
      </c>
      <c r="H153" s="63"/>
      <c r="I153" s="63"/>
      <c r="J153" s="63">
        <v>1162.1610927689778</v>
      </c>
      <c r="K153" s="63">
        <v>350.89085327643824</v>
      </c>
      <c r="L153" s="63">
        <f t="shared" si="57"/>
        <v>1513.0519460454161</v>
      </c>
    </row>
    <row r="154" spans="1:12">
      <c r="A154" s="45"/>
      <c r="B154" s="45" t="s">
        <v>166</v>
      </c>
      <c r="C154" s="22"/>
      <c r="D154" s="22"/>
      <c r="E154" s="22">
        <v>119615.31563519441</v>
      </c>
      <c r="F154" s="22">
        <v>41935.552822500009</v>
      </c>
      <c r="G154" s="63">
        <f t="shared" si="58"/>
        <v>161550.86845769442</v>
      </c>
      <c r="H154" s="63"/>
      <c r="I154" s="63"/>
      <c r="J154" s="63">
        <v>184.88926475870102</v>
      </c>
      <c r="K154" s="63">
        <v>64.819738905745979</v>
      </c>
      <c r="L154" s="63">
        <f t="shared" si="57"/>
        <v>249.70900366444698</v>
      </c>
    </row>
    <row r="155" spans="1:12">
      <c r="A155" s="45"/>
      <c r="B155" s="45" t="s">
        <v>162</v>
      </c>
      <c r="C155" s="22"/>
      <c r="D155" s="22"/>
      <c r="E155" s="22">
        <v>108935.37673919489</v>
      </c>
      <c r="F155" s="22">
        <v>27397.894510700007</v>
      </c>
      <c r="G155" s="63">
        <f t="shared" si="58"/>
        <v>136333.2712498949</v>
      </c>
      <c r="H155" s="63"/>
      <c r="I155" s="63"/>
      <c r="J155" s="63">
        <v>168.38129469095983</v>
      </c>
      <c r="K155" s="63">
        <v>42.348896085087375</v>
      </c>
      <c r="L155" s="63">
        <f t="shared" si="57"/>
        <v>210.73019077604721</v>
      </c>
    </row>
    <row r="156" spans="1:12">
      <c r="A156" s="45"/>
      <c r="B156" s="45" t="s">
        <v>165</v>
      </c>
      <c r="C156" s="22"/>
      <c r="D156" s="22"/>
      <c r="E156" s="22">
        <v>72623.58449279661</v>
      </c>
      <c r="F156" s="22">
        <v>49204.381978400008</v>
      </c>
      <c r="G156" s="63">
        <f t="shared" si="58"/>
        <v>121827.96647119662</v>
      </c>
      <c r="H156" s="63"/>
      <c r="I156" s="63"/>
      <c r="J156" s="63">
        <v>112.25419646063992</v>
      </c>
      <c r="K156" s="63">
        <v>76.055160316075288</v>
      </c>
      <c r="L156" s="63">
        <f t="shared" si="57"/>
        <v>188.30935677671522</v>
      </c>
    </row>
    <row r="157" spans="1:12">
      <c r="A157" s="37">
        <v>47</v>
      </c>
      <c r="B157" s="30" t="s">
        <v>55</v>
      </c>
      <c r="C157" s="31">
        <v>338464</v>
      </c>
      <c r="D157" s="31">
        <v>0</v>
      </c>
      <c r="E157" s="52">
        <v>1166512</v>
      </c>
      <c r="F157" s="31">
        <v>417639</v>
      </c>
      <c r="G157" s="31">
        <f t="shared" si="58"/>
        <v>1922615</v>
      </c>
      <c r="H157" s="32">
        <v>523.16344086021502</v>
      </c>
      <c r="I157" s="32" t="s">
        <v>203</v>
      </c>
      <c r="J157" s="32">
        <v>1803.0763440860214</v>
      </c>
      <c r="K157" s="32">
        <v>645.54415322580644</v>
      </c>
      <c r="L157" s="32">
        <f>H157+I157+J157+K157</f>
        <v>2971.7839381720428</v>
      </c>
    </row>
    <row r="158" spans="1:12">
      <c r="A158" s="45"/>
      <c r="B158" s="45" t="s">
        <v>168</v>
      </c>
      <c r="C158" s="22">
        <v>338464</v>
      </c>
      <c r="D158" s="22">
        <v>0</v>
      </c>
      <c r="E158" s="22">
        <v>1166512</v>
      </c>
      <c r="F158" s="22">
        <v>417639</v>
      </c>
      <c r="G158" s="63">
        <f t="shared" ref="G158" si="59">G157*100%</f>
        <v>1922615</v>
      </c>
      <c r="H158" s="63">
        <v>523.16344086021502</v>
      </c>
      <c r="I158" s="63"/>
      <c r="J158" s="63">
        <v>1803.0763440860214</v>
      </c>
      <c r="K158" s="63">
        <v>645.54415322580644</v>
      </c>
      <c r="L158" s="63">
        <f>SUM(H158:K158)</f>
        <v>2971.7839381720428</v>
      </c>
    </row>
    <row r="159" spans="1:12">
      <c r="A159" s="37">
        <v>48</v>
      </c>
      <c r="B159" s="30" t="s">
        <v>56</v>
      </c>
      <c r="C159" s="31">
        <v>0</v>
      </c>
      <c r="D159" s="31">
        <v>7854</v>
      </c>
      <c r="E159" s="52">
        <v>1290778</v>
      </c>
      <c r="F159" s="31">
        <v>758671</v>
      </c>
      <c r="G159" s="31">
        <f t="shared" ref="G159" si="60">SUM(C159:F159)</f>
        <v>2057303</v>
      </c>
      <c r="H159" s="32" t="s">
        <v>203</v>
      </c>
      <c r="I159" s="32">
        <v>12.139919354838709</v>
      </c>
      <c r="J159" s="32">
        <v>1995.1541666666667</v>
      </c>
      <c r="K159" s="32">
        <v>1172.6769489247311</v>
      </c>
      <c r="L159" s="32">
        <f t="shared" ref="L159:L198" si="61">SUM(H159:K159)</f>
        <v>3179.9710349462366</v>
      </c>
    </row>
    <row r="160" spans="1:12">
      <c r="A160" s="45"/>
      <c r="B160" s="45" t="s">
        <v>169</v>
      </c>
      <c r="C160" s="22"/>
      <c r="D160" s="22">
        <v>7854</v>
      </c>
      <c r="E160" s="22">
        <v>1290778</v>
      </c>
      <c r="F160" s="22">
        <v>758671</v>
      </c>
      <c r="G160" s="63">
        <f t="shared" ref="G160" si="62">G159*100%</f>
        <v>2057303</v>
      </c>
      <c r="H160" s="63"/>
      <c r="I160" s="63">
        <v>12.139919354838709</v>
      </c>
      <c r="J160" s="63">
        <v>1995.1541666666667</v>
      </c>
      <c r="K160" s="63">
        <v>1172.6769489247311</v>
      </c>
      <c r="L160" s="63">
        <f t="shared" si="61"/>
        <v>3179.9710349462366</v>
      </c>
    </row>
    <row r="161" spans="1:12">
      <c r="A161" s="37">
        <v>49</v>
      </c>
      <c r="B161" s="30" t="s">
        <v>57</v>
      </c>
      <c r="C161" s="31">
        <v>0</v>
      </c>
      <c r="D161" s="31">
        <v>0</v>
      </c>
      <c r="E161" s="52">
        <v>108674</v>
      </c>
      <c r="F161" s="31">
        <v>168961</v>
      </c>
      <c r="G161" s="31">
        <f t="shared" ref="G161" si="63">SUM(C161:F161)</f>
        <v>277635</v>
      </c>
      <c r="H161" s="32" t="s">
        <v>203</v>
      </c>
      <c r="I161" s="32" t="s">
        <v>203</v>
      </c>
      <c r="J161" s="32">
        <v>167.97728494623655</v>
      </c>
      <c r="K161" s="32">
        <v>261.16283602150537</v>
      </c>
      <c r="L161" s="32">
        <f t="shared" si="61"/>
        <v>429.14012096774195</v>
      </c>
    </row>
    <row r="162" spans="1:12">
      <c r="A162" s="45"/>
      <c r="B162" s="45" t="s">
        <v>170</v>
      </c>
      <c r="C162" s="22"/>
      <c r="D162" s="22"/>
      <c r="E162" s="22">
        <v>108674</v>
      </c>
      <c r="F162" s="22">
        <v>168961</v>
      </c>
      <c r="G162" s="63">
        <f>G161</f>
        <v>277635</v>
      </c>
      <c r="H162" s="63"/>
      <c r="I162" s="63"/>
      <c r="J162" s="63">
        <v>167.97728494623655</v>
      </c>
      <c r="K162" s="63">
        <v>261.16283602150537</v>
      </c>
      <c r="L162" s="63">
        <f t="shared" si="61"/>
        <v>429.14012096774195</v>
      </c>
    </row>
    <row r="163" spans="1:12">
      <c r="A163" s="37">
        <v>50</v>
      </c>
      <c r="B163" s="30" t="s">
        <v>58</v>
      </c>
      <c r="C163" s="31">
        <v>1205</v>
      </c>
      <c r="D163" s="31">
        <v>0</v>
      </c>
      <c r="E163" s="52">
        <v>2597496</v>
      </c>
      <c r="F163" s="31">
        <v>442012</v>
      </c>
      <c r="G163" s="31">
        <f t="shared" ref="G163" si="64">SUM(C163:F163)</f>
        <v>3040713</v>
      </c>
      <c r="H163" s="32">
        <v>1.862567204301075</v>
      </c>
      <c r="I163" s="32" t="s">
        <v>203</v>
      </c>
      <c r="J163" s="32">
        <v>4014.9467741935482</v>
      </c>
      <c r="K163" s="32">
        <v>683.21747311827949</v>
      </c>
      <c r="L163" s="32">
        <f t="shared" si="61"/>
        <v>4700.026814516129</v>
      </c>
    </row>
    <row r="164" spans="1:12">
      <c r="A164" s="45"/>
      <c r="B164" s="45" t="s">
        <v>171</v>
      </c>
      <c r="C164" s="22">
        <v>1205</v>
      </c>
      <c r="D164" s="22">
        <v>0</v>
      </c>
      <c r="E164" s="22">
        <v>2597496</v>
      </c>
      <c r="F164" s="22">
        <v>442012</v>
      </c>
      <c r="G164" s="63">
        <f t="shared" ref="G164" si="65">G163*100%</f>
        <v>3040713</v>
      </c>
      <c r="H164" s="63">
        <v>1.862567204301075</v>
      </c>
      <c r="I164" s="63"/>
      <c r="J164" s="63">
        <v>4014.9467741935482</v>
      </c>
      <c r="K164" s="63">
        <v>683.21747311827949</v>
      </c>
      <c r="L164" s="63">
        <f t="shared" si="61"/>
        <v>4700.026814516129</v>
      </c>
    </row>
    <row r="165" spans="1:12">
      <c r="A165" s="37">
        <v>51</v>
      </c>
      <c r="B165" s="30" t="s">
        <v>59</v>
      </c>
      <c r="C165" s="31">
        <v>840036</v>
      </c>
      <c r="D165" s="31">
        <v>0</v>
      </c>
      <c r="E165" s="31">
        <v>1020000</v>
      </c>
      <c r="F165" s="31">
        <v>1400000</v>
      </c>
      <c r="G165" s="31">
        <f t="shared" ref="G165:G194" si="66">SUM(C165:F165)</f>
        <v>3260036</v>
      </c>
      <c r="H165" s="32">
        <v>1298.4427419354836</v>
      </c>
      <c r="I165" s="32" t="s">
        <v>203</v>
      </c>
      <c r="J165" s="32">
        <v>1576.6129032258063</v>
      </c>
      <c r="K165" s="32">
        <v>2163.9784946236559</v>
      </c>
      <c r="L165" s="32">
        <f t="shared" si="61"/>
        <v>5039.0341397849461</v>
      </c>
    </row>
    <row r="166" spans="1:12">
      <c r="A166" s="45"/>
      <c r="B166" s="45" t="s">
        <v>172</v>
      </c>
      <c r="C166" s="22">
        <v>840036</v>
      </c>
      <c r="D166" s="22"/>
      <c r="E166" s="22">
        <v>857514</v>
      </c>
      <c r="F166" s="22">
        <v>1239801</v>
      </c>
      <c r="G166" s="63">
        <f>SUM(C166:F166)</f>
        <v>2937351</v>
      </c>
      <c r="H166" s="63">
        <v>1298.4427419354836</v>
      </c>
      <c r="I166" s="63"/>
      <c r="J166" s="63">
        <v>1325.4584677419352</v>
      </c>
      <c r="K166" s="63">
        <v>1916.359072580645</v>
      </c>
      <c r="L166" s="63">
        <f t="shared" si="61"/>
        <v>4540.2602822580639</v>
      </c>
    </row>
    <row r="167" spans="1:12">
      <c r="A167" s="45"/>
      <c r="B167" s="45" t="s">
        <v>173</v>
      </c>
      <c r="C167" s="22"/>
      <c r="D167" s="22"/>
      <c r="E167" s="22">
        <v>162486</v>
      </c>
      <c r="F167" s="22">
        <v>126428</v>
      </c>
      <c r="G167" s="63">
        <f t="shared" si="66"/>
        <v>288914</v>
      </c>
      <c r="H167" s="63"/>
      <c r="I167" s="63"/>
      <c r="J167" s="63">
        <v>251.15443548387097</v>
      </c>
      <c r="K167" s="63">
        <v>195.41962365591397</v>
      </c>
      <c r="L167" s="63">
        <f t="shared" si="61"/>
        <v>446.57405913978494</v>
      </c>
    </row>
    <row r="168" spans="1:12">
      <c r="A168" s="45"/>
      <c r="B168" s="45" t="s">
        <v>174</v>
      </c>
      <c r="C168" s="22"/>
      <c r="D168" s="22"/>
      <c r="E168" s="22"/>
      <c r="F168" s="22">
        <v>33771</v>
      </c>
      <c r="G168" s="63">
        <f t="shared" si="66"/>
        <v>33771</v>
      </c>
      <c r="H168" s="63"/>
      <c r="I168" s="63"/>
      <c r="J168" s="63"/>
      <c r="K168" s="63">
        <v>52.19979838709677</v>
      </c>
      <c r="L168" s="63">
        <f t="shared" si="61"/>
        <v>52.19979838709677</v>
      </c>
    </row>
    <row r="169" spans="1:12">
      <c r="A169" s="37">
        <v>52</v>
      </c>
      <c r="B169" s="30" t="s">
        <v>60</v>
      </c>
      <c r="C169" s="31">
        <v>725952</v>
      </c>
      <c r="D169" s="31"/>
      <c r="E169" s="31">
        <v>1538859</v>
      </c>
      <c r="F169" s="31">
        <v>999985</v>
      </c>
      <c r="G169" s="31">
        <f t="shared" si="66"/>
        <v>3264796</v>
      </c>
      <c r="H169" s="32">
        <v>1122.1032258064515</v>
      </c>
      <c r="I169" s="32" t="s">
        <v>203</v>
      </c>
      <c r="J169" s="32">
        <v>2378.612701612903</v>
      </c>
      <c r="K169" s="32">
        <v>1545.6757392473119</v>
      </c>
      <c r="L169" s="32">
        <f t="shared" si="61"/>
        <v>5046.3916666666664</v>
      </c>
    </row>
    <row r="170" spans="1:12">
      <c r="A170" s="45"/>
      <c r="B170" s="45" t="s">
        <v>184</v>
      </c>
      <c r="C170" s="22">
        <v>725952</v>
      </c>
      <c r="D170" s="22"/>
      <c r="E170" s="22">
        <v>1538859</v>
      </c>
      <c r="F170" s="22">
        <v>999985</v>
      </c>
      <c r="G170" s="63">
        <f t="shared" si="66"/>
        <v>3264796</v>
      </c>
      <c r="H170" s="63">
        <v>1122.1032258064515</v>
      </c>
      <c r="I170" s="63"/>
      <c r="J170" s="63">
        <v>2378.612701612903</v>
      </c>
      <c r="K170" s="63">
        <v>1545.6757392473119</v>
      </c>
      <c r="L170" s="63">
        <f t="shared" si="61"/>
        <v>5046.3916666666664</v>
      </c>
    </row>
    <row r="171" spans="1:12">
      <c r="A171" s="37">
        <v>53</v>
      </c>
      <c r="B171" s="30" t="s">
        <v>61</v>
      </c>
      <c r="C171" s="31">
        <v>136363</v>
      </c>
      <c r="D171" s="31">
        <v>0</v>
      </c>
      <c r="E171" s="31">
        <v>1570396</v>
      </c>
      <c r="F171" s="31">
        <v>751361</v>
      </c>
      <c r="G171" s="31">
        <f t="shared" si="66"/>
        <v>2458120</v>
      </c>
      <c r="H171" s="32">
        <v>210.77614247311826</v>
      </c>
      <c r="I171" s="32" t="s">
        <v>203</v>
      </c>
      <c r="J171" s="32">
        <v>2427.3594086021499</v>
      </c>
      <c r="K171" s="32">
        <v>1161.3778897849461</v>
      </c>
      <c r="L171" s="32">
        <f t="shared" si="61"/>
        <v>3799.5134408602144</v>
      </c>
    </row>
    <row r="172" spans="1:12">
      <c r="A172" s="45"/>
      <c r="B172" s="45" t="s">
        <v>185</v>
      </c>
      <c r="C172" s="22"/>
      <c r="D172" s="22"/>
      <c r="E172" s="22">
        <v>190235</v>
      </c>
      <c r="F172" s="22">
        <v>100900</v>
      </c>
      <c r="G172" s="63">
        <f t="shared" si="66"/>
        <v>291135</v>
      </c>
      <c r="H172" s="63"/>
      <c r="I172" s="63"/>
      <c r="J172" s="63">
        <v>294.04603494623655</v>
      </c>
      <c r="K172" s="63">
        <v>155.96102150537635</v>
      </c>
      <c r="L172" s="63">
        <f t="shared" si="61"/>
        <v>450.00705645161293</v>
      </c>
    </row>
    <row r="173" spans="1:12">
      <c r="A173" s="45"/>
      <c r="B173" s="45" t="s">
        <v>186</v>
      </c>
      <c r="C173" s="22"/>
      <c r="D173" s="22"/>
      <c r="E173" s="22">
        <v>120709</v>
      </c>
      <c r="F173" s="22">
        <v>115129</v>
      </c>
      <c r="G173" s="63">
        <f t="shared" si="66"/>
        <v>235838</v>
      </c>
      <c r="H173" s="63"/>
      <c r="I173" s="63"/>
      <c r="J173" s="63">
        <v>186.57977150537633</v>
      </c>
      <c r="K173" s="63">
        <v>177.95477150537633</v>
      </c>
      <c r="L173" s="63">
        <f t="shared" si="61"/>
        <v>364.53454301075266</v>
      </c>
    </row>
    <row r="174" spans="1:12">
      <c r="A174" s="45"/>
      <c r="B174" s="45" t="s">
        <v>187</v>
      </c>
      <c r="C174" s="22"/>
      <c r="D174" s="22"/>
      <c r="E174" s="22">
        <v>17057</v>
      </c>
      <c r="F174" s="22">
        <v>9504</v>
      </c>
      <c r="G174" s="63">
        <f t="shared" si="66"/>
        <v>26561</v>
      </c>
      <c r="H174" s="63"/>
      <c r="I174" s="63"/>
      <c r="J174" s="63">
        <v>26.364986559139783</v>
      </c>
      <c r="K174" s="63">
        <v>14.690322580645159</v>
      </c>
      <c r="L174" s="63">
        <f t="shared" si="61"/>
        <v>41.055309139784939</v>
      </c>
    </row>
    <row r="175" spans="1:12">
      <c r="A175" s="45"/>
      <c r="B175" s="45" t="s">
        <v>188</v>
      </c>
      <c r="C175" s="22"/>
      <c r="D175" s="22"/>
      <c r="E175" s="22">
        <v>120776</v>
      </c>
      <c r="F175" s="22">
        <v>1427</v>
      </c>
      <c r="G175" s="63">
        <f t="shared" si="66"/>
        <v>122203</v>
      </c>
      <c r="H175" s="63"/>
      <c r="I175" s="63"/>
      <c r="J175" s="63">
        <v>186.68333333333334</v>
      </c>
      <c r="K175" s="63">
        <v>2.2057123655913977</v>
      </c>
      <c r="L175" s="63">
        <f t="shared" si="61"/>
        <v>188.88904569892475</v>
      </c>
    </row>
    <row r="176" spans="1:12">
      <c r="A176" s="45"/>
      <c r="B176" s="45" t="s">
        <v>189</v>
      </c>
      <c r="C176" s="22"/>
      <c r="D176" s="22"/>
      <c r="E176" s="22"/>
      <c r="F176" s="22"/>
      <c r="G176" s="63">
        <f t="shared" si="66"/>
        <v>0</v>
      </c>
      <c r="H176" s="63"/>
      <c r="I176" s="63"/>
      <c r="J176" s="63" t="s">
        <v>203</v>
      </c>
      <c r="K176" s="63" t="s">
        <v>203</v>
      </c>
      <c r="L176" s="63">
        <f t="shared" si="61"/>
        <v>0</v>
      </c>
    </row>
    <row r="177" spans="1:12">
      <c r="A177" s="45"/>
      <c r="B177" s="45" t="s">
        <v>190</v>
      </c>
      <c r="C177" s="22"/>
      <c r="D177" s="22"/>
      <c r="E177" s="22">
        <v>336359</v>
      </c>
      <c r="F177" s="22"/>
      <c r="G177" s="63">
        <f t="shared" si="66"/>
        <v>336359</v>
      </c>
      <c r="H177" s="63"/>
      <c r="I177" s="63"/>
      <c r="J177" s="63">
        <v>519.90974462365591</v>
      </c>
      <c r="K177" s="63"/>
      <c r="L177" s="63">
        <f t="shared" si="61"/>
        <v>519.90974462365591</v>
      </c>
    </row>
    <row r="178" spans="1:12">
      <c r="A178" s="45"/>
      <c r="B178" s="45" t="s">
        <v>191</v>
      </c>
      <c r="C178" s="22">
        <v>136363</v>
      </c>
      <c r="D178" s="22"/>
      <c r="E178" s="22">
        <v>86729</v>
      </c>
      <c r="F178" s="22">
        <v>15619</v>
      </c>
      <c r="G178" s="63">
        <f t="shared" si="66"/>
        <v>238711</v>
      </c>
      <c r="H178" s="63">
        <v>210.77614247311826</v>
      </c>
      <c r="I178" s="63"/>
      <c r="J178" s="63">
        <v>134.05692204301076</v>
      </c>
      <c r="K178" s="63">
        <v>24.142271505376343</v>
      </c>
      <c r="L178" s="63">
        <f t="shared" si="61"/>
        <v>368.97533602150537</v>
      </c>
    </row>
    <row r="179" spans="1:12">
      <c r="A179" s="45"/>
      <c r="B179" s="45" t="s">
        <v>192</v>
      </c>
      <c r="C179" s="22"/>
      <c r="D179" s="22"/>
      <c r="E179" s="22">
        <v>546585</v>
      </c>
      <c r="F179" s="22">
        <v>508782</v>
      </c>
      <c r="G179" s="63">
        <f t="shared" si="66"/>
        <v>1055367</v>
      </c>
      <c r="H179" s="63"/>
      <c r="I179" s="63"/>
      <c r="J179" s="63">
        <v>844.85584677419342</v>
      </c>
      <c r="K179" s="63">
        <v>786.42379032258066</v>
      </c>
      <c r="L179" s="63">
        <f t="shared" si="61"/>
        <v>1631.279637096774</v>
      </c>
    </row>
    <row r="180" spans="1:12">
      <c r="A180" s="45"/>
      <c r="B180" s="45" t="s">
        <v>198</v>
      </c>
      <c r="C180" s="22"/>
      <c r="D180" s="22"/>
      <c r="E180" s="22">
        <v>151946</v>
      </c>
      <c r="F180" s="22"/>
      <c r="G180" s="63">
        <f t="shared" si="66"/>
        <v>151946</v>
      </c>
      <c r="H180" s="63"/>
      <c r="I180" s="63"/>
      <c r="J180" s="63">
        <v>234.86276881720428</v>
      </c>
      <c r="K180" s="63"/>
      <c r="L180" s="63">
        <f t="shared" si="61"/>
        <v>234.86276881720428</v>
      </c>
    </row>
    <row r="181" spans="1:12">
      <c r="A181" s="36">
        <v>54</v>
      </c>
      <c r="B181" s="54" t="s">
        <v>62</v>
      </c>
      <c r="C181" s="55">
        <v>0</v>
      </c>
      <c r="D181" s="55">
        <v>60000</v>
      </c>
      <c r="E181" s="55">
        <v>2400000</v>
      </c>
      <c r="F181" s="55">
        <v>500000</v>
      </c>
      <c r="G181" s="25">
        <f t="shared" si="66"/>
        <v>2960000</v>
      </c>
      <c r="H181" s="26" t="s">
        <v>203</v>
      </c>
      <c r="I181" s="26">
        <v>92.741935483870961</v>
      </c>
      <c r="J181" s="26">
        <v>3709.6774193548385</v>
      </c>
      <c r="K181" s="26">
        <v>772.84946236559131</v>
      </c>
      <c r="L181" s="26">
        <f t="shared" si="61"/>
        <v>4575.2688172043008</v>
      </c>
    </row>
    <row r="182" spans="1:12">
      <c r="A182" s="45"/>
      <c r="B182" s="45" t="s">
        <v>175</v>
      </c>
      <c r="C182" s="22"/>
      <c r="D182" s="22"/>
      <c r="E182" s="22">
        <v>717519</v>
      </c>
      <c r="F182" s="22">
        <v>224594</v>
      </c>
      <c r="G182" s="63">
        <f t="shared" si="66"/>
        <v>942113</v>
      </c>
      <c r="H182" s="63"/>
      <c r="I182" s="63"/>
      <c r="J182" s="63">
        <v>1109.0683467741935</v>
      </c>
      <c r="K182" s="63">
        <v>347.15470430107524</v>
      </c>
      <c r="L182" s="63">
        <f t="shared" si="61"/>
        <v>1456.2230510752688</v>
      </c>
    </row>
    <row r="183" spans="1:12">
      <c r="A183" s="45"/>
      <c r="B183" s="45" t="s">
        <v>176</v>
      </c>
      <c r="C183" s="22"/>
      <c r="D183" s="22"/>
      <c r="E183" s="22">
        <v>567547</v>
      </c>
      <c r="F183" s="22">
        <v>31674</v>
      </c>
      <c r="G183" s="63">
        <f t="shared" si="66"/>
        <v>599221</v>
      </c>
      <c r="H183" s="63"/>
      <c r="I183" s="63"/>
      <c r="J183" s="63">
        <v>877.25678763440862</v>
      </c>
      <c r="K183" s="63">
        <v>48.958467741935479</v>
      </c>
      <c r="L183" s="63">
        <f t="shared" si="61"/>
        <v>926.21525537634409</v>
      </c>
    </row>
    <row r="184" spans="1:12">
      <c r="A184" s="45"/>
      <c r="B184" s="45" t="s">
        <v>177</v>
      </c>
      <c r="C184" s="22"/>
      <c r="D184" s="22">
        <v>60000</v>
      </c>
      <c r="E184" s="22">
        <v>332774</v>
      </c>
      <c r="F184" s="22">
        <v>101778</v>
      </c>
      <c r="G184" s="63">
        <f t="shared" si="66"/>
        <v>494552</v>
      </c>
      <c r="H184" s="63"/>
      <c r="I184" s="63">
        <v>92.741935483870961</v>
      </c>
      <c r="J184" s="63">
        <v>514.36841397849457</v>
      </c>
      <c r="K184" s="63">
        <v>157.31814516129032</v>
      </c>
      <c r="L184" s="63">
        <f t="shared" si="61"/>
        <v>764.42849462365587</v>
      </c>
    </row>
    <row r="185" spans="1:12">
      <c r="A185" s="45"/>
      <c r="B185" s="45" t="s">
        <v>179</v>
      </c>
      <c r="C185" s="22"/>
      <c r="D185" s="22"/>
      <c r="E185" s="22">
        <v>184219</v>
      </c>
      <c r="F185" s="22">
        <v>19340</v>
      </c>
      <c r="G185" s="63">
        <f t="shared" si="66"/>
        <v>203559</v>
      </c>
      <c r="H185" s="63"/>
      <c r="I185" s="63"/>
      <c r="J185" s="63">
        <v>284.74711021505374</v>
      </c>
      <c r="K185" s="63">
        <v>29.893817204301076</v>
      </c>
      <c r="L185" s="63">
        <f t="shared" si="61"/>
        <v>314.6409274193548</v>
      </c>
    </row>
    <row r="186" spans="1:12">
      <c r="A186" s="45"/>
      <c r="B186" s="45" t="s">
        <v>178</v>
      </c>
      <c r="C186" s="22"/>
      <c r="D186" s="22"/>
      <c r="E186" s="22"/>
      <c r="F186" s="22">
        <v>7734</v>
      </c>
      <c r="G186" s="63">
        <f t="shared" si="66"/>
        <v>7734</v>
      </c>
      <c r="H186" s="63"/>
      <c r="I186" s="63"/>
      <c r="J186" s="63"/>
      <c r="K186" s="63">
        <v>11.954435483870967</v>
      </c>
      <c r="L186" s="63">
        <f t="shared" si="61"/>
        <v>11.954435483870967</v>
      </c>
    </row>
    <row r="187" spans="1:12" ht="30">
      <c r="A187" s="45"/>
      <c r="B187" s="48" t="s">
        <v>180</v>
      </c>
      <c r="C187" s="22"/>
      <c r="D187" s="22"/>
      <c r="E187" s="22">
        <v>110194</v>
      </c>
      <c r="F187" s="22"/>
      <c r="G187" s="63">
        <f t="shared" si="66"/>
        <v>110194</v>
      </c>
      <c r="H187" s="63"/>
      <c r="I187" s="63"/>
      <c r="J187" s="63">
        <v>170.32674731182797</v>
      </c>
      <c r="K187" s="63"/>
      <c r="L187" s="63">
        <f t="shared" si="61"/>
        <v>170.32674731182797</v>
      </c>
    </row>
    <row r="188" spans="1:12">
      <c r="A188" s="45"/>
      <c r="B188" s="45" t="s">
        <v>181</v>
      </c>
      <c r="C188" s="22"/>
      <c r="D188" s="22"/>
      <c r="E188" s="22">
        <v>453756</v>
      </c>
      <c r="F188" s="22">
        <v>107117</v>
      </c>
      <c r="G188" s="63">
        <f t="shared" si="66"/>
        <v>560873</v>
      </c>
      <c r="H188" s="63"/>
      <c r="I188" s="63"/>
      <c r="J188" s="63">
        <v>701.37016129032247</v>
      </c>
      <c r="K188" s="63">
        <v>165.5706317204301</v>
      </c>
      <c r="L188" s="63">
        <f t="shared" si="61"/>
        <v>866.9407930107526</v>
      </c>
    </row>
    <row r="189" spans="1:12">
      <c r="A189" s="45"/>
      <c r="B189" s="45" t="s">
        <v>182</v>
      </c>
      <c r="C189" s="22"/>
      <c r="D189" s="22"/>
      <c r="E189" s="22">
        <v>12175</v>
      </c>
      <c r="F189" s="22"/>
      <c r="G189" s="63">
        <f t="shared" si="66"/>
        <v>12175</v>
      </c>
      <c r="H189" s="63"/>
      <c r="I189" s="63"/>
      <c r="J189" s="63">
        <v>18.818884408602148</v>
      </c>
      <c r="K189" s="63"/>
      <c r="L189" s="63">
        <f t="shared" si="61"/>
        <v>18.818884408602148</v>
      </c>
    </row>
    <row r="190" spans="1:12">
      <c r="A190" s="45"/>
      <c r="B190" s="45" t="s">
        <v>183</v>
      </c>
      <c r="C190" s="22"/>
      <c r="D190" s="22"/>
      <c r="E190" s="22">
        <v>21816</v>
      </c>
      <c r="F190" s="22">
        <v>7763</v>
      </c>
      <c r="G190" s="63">
        <f t="shared" si="66"/>
        <v>29579</v>
      </c>
      <c r="H190" s="63"/>
      <c r="I190" s="63"/>
      <c r="J190" s="63">
        <v>33.720967741935482</v>
      </c>
      <c r="K190" s="63">
        <v>11.999260752688171</v>
      </c>
      <c r="L190" s="63">
        <f t="shared" si="61"/>
        <v>45.720228494623655</v>
      </c>
    </row>
    <row r="191" spans="1:12">
      <c r="A191" s="38">
        <v>55</v>
      </c>
      <c r="B191" s="27" t="s">
        <v>63</v>
      </c>
      <c r="C191" s="28">
        <v>93339</v>
      </c>
      <c r="D191" s="28">
        <v>0</v>
      </c>
      <c r="E191" s="28">
        <v>2347521</v>
      </c>
      <c r="F191" s="28">
        <v>2104228</v>
      </c>
      <c r="G191" s="28">
        <f t="shared" si="66"/>
        <v>4545088</v>
      </c>
      <c r="H191" s="29">
        <v>144.27399193548385</v>
      </c>
      <c r="I191" s="29" t="s">
        <v>203</v>
      </c>
      <c r="J191" s="29">
        <v>3628.5606854838707</v>
      </c>
      <c r="K191" s="29">
        <v>3252.5029569892472</v>
      </c>
      <c r="L191" s="29">
        <f t="shared" si="61"/>
        <v>7025.3376344086018</v>
      </c>
    </row>
    <row r="192" spans="1:12">
      <c r="A192" s="40"/>
      <c r="B192" s="14" t="s">
        <v>193</v>
      </c>
      <c r="C192" s="15"/>
      <c r="D192" s="15">
        <v>0</v>
      </c>
      <c r="E192" s="15">
        <v>1621975</v>
      </c>
      <c r="F192" s="15">
        <v>1401536</v>
      </c>
      <c r="G192" s="15">
        <f t="shared" si="66"/>
        <v>3023511</v>
      </c>
      <c r="H192" s="16"/>
      <c r="I192" s="16" t="s">
        <v>203</v>
      </c>
      <c r="J192" s="16">
        <v>2507.0850134408597</v>
      </c>
      <c r="K192" s="16">
        <v>2166.3526881720427</v>
      </c>
      <c r="L192" s="16">
        <f t="shared" si="61"/>
        <v>4673.4377016129019</v>
      </c>
    </row>
    <row r="193" spans="1:12">
      <c r="A193" s="40"/>
      <c r="B193" s="14" t="s">
        <v>194</v>
      </c>
      <c r="C193" s="15">
        <v>93339</v>
      </c>
      <c r="D193" s="15"/>
      <c r="E193" s="15">
        <v>725546</v>
      </c>
      <c r="F193" s="15">
        <v>702692</v>
      </c>
      <c r="G193" s="15">
        <f t="shared" si="66"/>
        <v>1521577</v>
      </c>
      <c r="H193" s="16">
        <v>144.27399193548385</v>
      </c>
      <c r="I193" s="16"/>
      <c r="J193" s="16">
        <v>1121.4756720430107</v>
      </c>
      <c r="K193" s="16">
        <v>1086.1502688172043</v>
      </c>
      <c r="L193" s="16">
        <f t="shared" si="61"/>
        <v>2351.899932795699</v>
      </c>
    </row>
    <row r="194" spans="1:12">
      <c r="A194" s="56">
        <v>56</v>
      </c>
      <c r="B194" s="57" t="s">
        <v>64</v>
      </c>
      <c r="C194" s="58">
        <v>346939</v>
      </c>
      <c r="D194" s="58">
        <v>0</v>
      </c>
      <c r="E194" s="58">
        <v>533852</v>
      </c>
      <c r="F194" s="58">
        <v>540051</v>
      </c>
      <c r="G194" s="58">
        <f t="shared" si="66"/>
        <v>1420842</v>
      </c>
      <c r="H194" s="43">
        <v>536.26323924731173</v>
      </c>
      <c r="I194" s="43" t="s">
        <v>203</v>
      </c>
      <c r="J194" s="43">
        <v>825.17446236559124</v>
      </c>
      <c r="K194" s="43">
        <v>834.75624999999991</v>
      </c>
      <c r="L194" s="43">
        <f t="shared" si="61"/>
        <v>2196.1939516129028</v>
      </c>
    </row>
    <row r="195" spans="1:12">
      <c r="A195" s="39"/>
      <c r="B195" s="13" t="s">
        <v>195</v>
      </c>
      <c r="C195" s="8">
        <v>346939</v>
      </c>
      <c r="D195" s="8"/>
      <c r="E195" s="8">
        <v>58723.72</v>
      </c>
      <c r="F195" s="8">
        <v>64806.119999999995</v>
      </c>
      <c r="G195" s="8">
        <f>SUM(C195:F195)</f>
        <v>470468.83999999997</v>
      </c>
      <c r="H195" s="9">
        <v>536.26323924731173</v>
      </c>
      <c r="I195" s="9"/>
      <c r="J195" s="9">
        <v>90.769190860215062</v>
      </c>
      <c r="K195" s="9">
        <v>100.17074999999998</v>
      </c>
      <c r="L195" s="9">
        <f t="shared" si="61"/>
        <v>727.2031801075268</v>
      </c>
    </row>
    <row r="196" spans="1:12">
      <c r="A196" s="64"/>
      <c r="B196" s="13" t="s">
        <v>202</v>
      </c>
      <c r="C196" s="65"/>
      <c r="D196" s="65"/>
      <c r="E196" s="65">
        <v>475128.28</v>
      </c>
      <c r="F196" s="65">
        <v>475244.88</v>
      </c>
      <c r="G196" s="8">
        <f>SUM(C196:F196)</f>
        <v>950373.16</v>
      </c>
      <c r="H196" s="66"/>
      <c r="I196" s="66"/>
      <c r="J196" s="66">
        <v>734.40527150537628</v>
      </c>
      <c r="K196" s="66">
        <v>734.58549999999991</v>
      </c>
      <c r="L196" s="9">
        <f t="shared" si="61"/>
        <v>1468.9907715053762</v>
      </c>
    </row>
    <row r="197" spans="1:12">
      <c r="A197" s="33">
        <v>57</v>
      </c>
      <c r="B197" s="18" t="s">
        <v>65</v>
      </c>
      <c r="C197" s="19">
        <v>0</v>
      </c>
      <c r="D197" s="19">
        <v>0</v>
      </c>
      <c r="E197" s="19">
        <v>1600000</v>
      </c>
      <c r="F197" s="19">
        <v>980000</v>
      </c>
      <c r="G197" s="19">
        <f t="shared" ref="G197:G198" si="67">SUM(C197:F197)</f>
        <v>2580000</v>
      </c>
      <c r="H197" s="20" t="s">
        <v>203</v>
      </c>
      <c r="I197" s="20" t="s">
        <v>203</v>
      </c>
      <c r="J197" s="20">
        <v>2473.1182795698924</v>
      </c>
      <c r="K197" s="20">
        <v>1514.7849462365591</v>
      </c>
      <c r="L197" s="20">
        <f t="shared" si="61"/>
        <v>3987.9032258064517</v>
      </c>
    </row>
    <row r="198" spans="1:12">
      <c r="A198" s="34"/>
      <c r="B198" s="21" t="s">
        <v>196</v>
      </c>
      <c r="C198" s="22"/>
      <c r="D198" s="22">
        <v>0</v>
      </c>
      <c r="E198" s="22">
        <v>1600000</v>
      </c>
      <c r="F198" s="22">
        <v>980000</v>
      </c>
      <c r="G198" s="22">
        <f t="shared" si="67"/>
        <v>2580000</v>
      </c>
      <c r="H198" s="23"/>
      <c r="I198" s="23" t="s">
        <v>203</v>
      </c>
      <c r="J198" s="23">
        <v>2473.1182795698924</v>
      </c>
      <c r="K198" s="23">
        <v>1514.7849462365591</v>
      </c>
      <c r="L198" s="23">
        <f t="shared" si="61"/>
        <v>3987.9032258064517</v>
      </c>
    </row>
    <row r="199" spans="1:12">
      <c r="B199" s="59" t="s">
        <v>66</v>
      </c>
      <c r="C199" s="60">
        <f>C7+C9+C14+C16+C19+C24+C30+C32+C34+C41+C43+C47+C49+C56+C58+C60+C62+C66+C68+C70+C73+C75+C78+C80+C87+C94+C96+C99+C101+C103+C105+C107+C109+C112+C114+C116+C124+C126+C128+C131+C133+C140+C144+C146+C148+C157+C159+C161+C163+C165+C169+C171+C181+C191+C194+C197</f>
        <v>18324793</v>
      </c>
      <c r="D199" s="60">
        <f>D7+D9+D14+D16+D19+D24+D30+D32+D34+D41+D43+D47+D49+D56+D58+D60+D62+D66+D68+D70+D73+D75+D78+D80+D87+D94+D96+D99+D101+D103+D105+D107+D109+D112+D114+D116+D124+D126+D128+D131+D133+D140+D144+D146+D148+D157+D159+D161+D163+D165+D169+D171+D181+D191+D194+D197</f>
        <v>2454493</v>
      </c>
      <c r="E199" s="60">
        <f>E7+E9+E14+E16+E19+E24+E30+E32+E34+E41+E43+E47+E49+E56+E58+E60+E62+E66+E68+E70+E73+E75+E78+E80+E87+E94+E96+E99+E101+E103+E105+E107+E109+E112+E114+E116+E124+E126+E128+E131+E133+E140+E144+E146+E148+E157+E159+E161+E163+E165+E169+E171+E181+E191+E194+E197</f>
        <v>99272714.179199904</v>
      </c>
      <c r="F199" s="60">
        <f>F7+F9+F14+F16+F19+F24+F30+F32+F34+F41+F43+F47+F49+F56+F58+F60+F62+F66+F68+F70+F73+F75+F78+F80+F87+F94+F96+F99+F101+F103+F105+F107+F109+F112+F114+F116+F124+F126+F128+F131+F133+F140+F144+F146+F148+F157+F159+F161+F163+F165+F169+F171+F181+F191+F194+F197</f>
        <v>47899001.704300001</v>
      </c>
      <c r="G199" s="61">
        <f>C199+D199+E199+F199</f>
        <v>167951001.88349992</v>
      </c>
      <c r="H199" s="62">
        <f>IF(C199/744*1.15=0,"0",C199/744*1.15)</f>
        <v>28324.612836021504</v>
      </c>
      <c r="I199" s="62">
        <f>IF(D199/744*1.15=0,"0",D199/744*1.15)</f>
        <v>3793.907190860215</v>
      </c>
      <c r="J199" s="62">
        <f>IF(E199/744*1.15=0,"0",E199/744*1.15)</f>
        <v>153445.72756193535</v>
      </c>
      <c r="K199" s="62">
        <f>IF(F199/744*1.15=0,"0",F199/744*1.15)</f>
        <v>74037.435430033598</v>
      </c>
      <c r="L199" s="62">
        <f>H199+I199+J199+K199</f>
        <v>259601.68301885066</v>
      </c>
    </row>
    <row r="200" spans="1:12">
      <c r="C200" s="2" t="s">
        <v>69</v>
      </c>
    </row>
    <row r="201" spans="1:12">
      <c r="C201" s="73"/>
      <c r="D201" s="73"/>
      <c r="E201" s="73"/>
      <c r="F201" s="73"/>
      <c r="G201" s="73"/>
    </row>
    <row r="202" spans="1:12">
      <c r="C202" s="73"/>
      <c r="D202" s="73"/>
      <c r="E202" s="73"/>
      <c r="F202" s="73"/>
      <c r="G202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N195" sqref="N195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215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82" t="s">
        <v>9</v>
      </c>
      <c r="H6" s="82" t="s">
        <v>5</v>
      </c>
      <c r="I6" s="82" t="s">
        <v>6</v>
      </c>
      <c r="J6" s="82" t="s">
        <v>7</v>
      </c>
      <c r="K6" s="82" t="s">
        <v>8</v>
      </c>
      <c r="L6" s="82" t="s">
        <v>9</v>
      </c>
    </row>
    <row r="7" spans="1:13" s="2" customFormat="1">
      <c r="A7" s="33">
        <v>1</v>
      </c>
      <c r="B7" s="18" t="s">
        <v>10</v>
      </c>
      <c r="C7" s="19">
        <v>509042</v>
      </c>
      <c r="D7" s="19">
        <v>109023</v>
      </c>
      <c r="E7" s="19">
        <v>1355508</v>
      </c>
      <c r="F7" s="19">
        <v>433695</v>
      </c>
      <c r="G7" s="19">
        <f t="shared" ref="G7" si="0">SUM(C7:F7)</f>
        <v>2407268</v>
      </c>
      <c r="H7" s="20">
        <v>786.82567204301074</v>
      </c>
      <c r="I7" s="20">
        <v>168.51673387096773</v>
      </c>
      <c r="J7" s="20">
        <v>2095.2072580645158</v>
      </c>
      <c r="K7" s="20">
        <v>670.36189516129025</v>
      </c>
      <c r="L7" s="20">
        <f>H7+I7+J7+K7</f>
        <v>3720.9115591397845</v>
      </c>
    </row>
    <row r="8" spans="1:13" s="2" customFormat="1">
      <c r="A8" s="34"/>
      <c r="B8" s="35" t="s">
        <v>70</v>
      </c>
      <c r="C8" s="22">
        <v>509042</v>
      </c>
      <c r="D8" s="22">
        <v>109023</v>
      </c>
      <c r="E8" s="22">
        <v>1355508</v>
      </c>
      <c r="F8" s="22">
        <v>433695</v>
      </c>
      <c r="G8" s="22">
        <f t="shared" ref="G8:L8" si="1">G7</f>
        <v>2407268</v>
      </c>
      <c r="H8" s="22">
        <v>786.82567204301074</v>
      </c>
      <c r="I8" s="22"/>
      <c r="J8" s="22">
        <v>2095.2072580645158</v>
      </c>
      <c r="K8" s="22">
        <v>670.36189516129025</v>
      </c>
      <c r="L8" s="22">
        <f t="shared" si="1"/>
        <v>3720.9115591397845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101518</v>
      </c>
      <c r="F9" s="25">
        <v>383808</v>
      </c>
      <c r="G9" s="25">
        <f t="shared" ref="G9" si="2">SUM(C9:F9)</f>
        <v>485326</v>
      </c>
      <c r="H9" s="26" t="s">
        <v>203</v>
      </c>
      <c r="I9" s="26" t="s">
        <v>203</v>
      </c>
      <c r="J9" s="26">
        <v>156.91626344086018</v>
      </c>
      <c r="K9" s="26">
        <v>593.2516129032258</v>
      </c>
      <c r="L9" s="26">
        <f>H9+I9+J9+K9</f>
        <v>750.16787634408593</v>
      </c>
    </row>
    <row r="10" spans="1:13" s="2" customFormat="1">
      <c r="A10" s="35"/>
      <c r="B10" s="35" t="s">
        <v>71</v>
      </c>
      <c r="C10" s="22"/>
      <c r="D10" s="22"/>
      <c r="E10" s="22">
        <v>5583.49</v>
      </c>
      <c r="F10" s="22">
        <v>191904</v>
      </c>
      <c r="G10" s="22">
        <f>E10+F10</f>
        <v>197487.49</v>
      </c>
      <c r="H10" s="22"/>
      <c r="I10" s="22"/>
      <c r="J10" s="22">
        <v>8.6303944892473101</v>
      </c>
      <c r="K10" s="22">
        <v>296.6258064516129</v>
      </c>
      <c r="L10" s="22">
        <f t="shared" ref="L10:L13" si="3">H10+I10+J10+K10</f>
        <v>305.2562009408602</v>
      </c>
    </row>
    <row r="11" spans="1:13" s="2" customFormat="1">
      <c r="A11" s="35"/>
      <c r="B11" s="35" t="s">
        <v>72</v>
      </c>
      <c r="C11" s="22"/>
      <c r="D11" s="22"/>
      <c r="E11" s="22">
        <v>58880.439999999995</v>
      </c>
      <c r="F11" s="22">
        <v>188065.91999999998</v>
      </c>
      <c r="G11" s="22">
        <f t="shared" ref="G11:G13" si="4">E11+F11</f>
        <v>246946.36</v>
      </c>
      <c r="H11" s="22"/>
      <c r="I11" s="22"/>
      <c r="J11" s="22">
        <v>91.011432795698923</v>
      </c>
      <c r="K11" s="22">
        <v>290.69329032258059</v>
      </c>
      <c r="L11" s="22">
        <f t="shared" si="3"/>
        <v>381.7047231182795</v>
      </c>
    </row>
    <row r="12" spans="1:13" s="2" customFormat="1">
      <c r="A12" s="35"/>
      <c r="B12" s="35" t="s">
        <v>73</v>
      </c>
      <c r="C12" s="22"/>
      <c r="D12" s="22"/>
      <c r="E12" s="22">
        <v>11166.98</v>
      </c>
      <c r="F12" s="22">
        <v>3838.08</v>
      </c>
      <c r="G12" s="22">
        <f t="shared" si="4"/>
        <v>15005.06</v>
      </c>
      <c r="H12" s="22"/>
      <c r="I12" s="22"/>
      <c r="J12" s="22">
        <v>17.26078897849462</v>
      </c>
      <c r="K12" s="22">
        <v>5.9325161290322574</v>
      </c>
      <c r="L12" s="22">
        <f t="shared" si="3"/>
        <v>23.193305107526879</v>
      </c>
    </row>
    <row r="13" spans="1:13" s="2" customFormat="1">
      <c r="A13" s="17"/>
      <c r="B13" s="17" t="s">
        <v>113</v>
      </c>
      <c r="C13" s="22"/>
      <c r="D13" s="22"/>
      <c r="E13" s="22">
        <v>25887.09</v>
      </c>
      <c r="F13" s="22"/>
      <c r="G13" s="22">
        <f t="shared" si="4"/>
        <v>25887.09</v>
      </c>
      <c r="H13" s="22"/>
      <c r="I13" s="22"/>
      <c r="J13" s="22">
        <v>40.013647177419351</v>
      </c>
      <c r="K13" s="22"/>
      <c r="L13" s="22">
        <f t="shared" si="3"/>
        <v>40.013647177419351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1094759</v>
      </c>
      <c r="F14" s="31">
        <v>1119951</v>
      </c>
      <c r="G14" s="31">
        <f t="shared" ref="G14" si="5">SUM(C14:F14)</f>
        <v>2214710</v>
      </c>
      <c r="H14" s="32" t="s">
        <v>203</v>
      </c>
      <c r="I14" s="32" t="s">
        <v>203</v>
      </c>
      <c r="J14" s="32">
        <v>1692.1678091397848</v>
      </c>
      <c r="K14" s="32">
        <v>1731.1070564516128</v>
      </c>
      <c r="L14" s="32">
        <f>H14+I14+J14+K14</f>
        <v>3423.2748655913974</v>
      </c>
    </row>
    <row r="15" spans="1:13" s="2" customFormat="1">
      <c r="A15" s="35"/>
      <c r="B15" s="35" t="s">
        <v>74</v>
      </c>
      <c r="C15" s="22"/>
      <c r="D15" s="22"/>
      <c r="E15" s="22">
        <v>1094759</v>
      </c>
      <c r="F15" s="22">
        <v>1119951</v>
      </c>
      <c r="G15" s="22">
        <f>F15+E15</f>
        <v>2214710</v>
      </c>
      <c r="H15" s="22"/>
      <c r="I15" s="22"/>
      <c r="J15" s="22">
        <v>1692.1678091397848</v>
      </c>
      <c r="K15" s="22">
        <v>1731.1070564516128</v>
      </c>
      <c r="L15" s="22">
        <f>H15+I15+J15+K15</f>
        <v>3423.2748655913974</v>
      </c>
    </row>
    <row r="16" spans="1:13" s="2" customFormat="1">
      <c r="A16" s="37">
        <v>4</v>
      </c>
      <c r="B16" s="30" t="s">
        <v>13</v>
      </c>
      <c r="C16" s="31">
        <v>331541</v>
      </c>
      <c r="D16" s="31">
        <v>0</v>
      </c>
      <c r="E16" s="31">
        <v>1053177</v>
      </c>
      <c r="F16" s="31">
        <v>425351</v>
      </c>
      <c r="G16" s="31">
        <f t="shared" ref="G16:G30" si="6">SUM(C16:F16)</f>
        <v>1810069</v>
      </c>
      <c r="H16" s="32">
        <v>512.46256720430108</v>
      </c>
      <c r="I16" s="32" t="s">
        <v>203</v>
      </c>
      <c r="J16" s="32">
        <v>1627.8945564516127</v>
      </c>
      <c r="K16" s="32">
        <v>657.46458333333328</v>
      </c>
      <c r="L16" s="32">
        <f t="shared" ref="L16:L18" si="7">H16+I16+J16+K16</f>
        <v>2797.8217069892471</v>
      </c>
    </row>
    <row r="17" spans="1:12" s="2" customFormat="1">
      <c r="A17" s="35"/>
      <c r="B17" s="35" t="s">
        <v>80</v>
      </c>
      <c r="C17" s="22">
        <v>331541</v>
      </c>
      <c r="D17" s="22"/>
      <c r="E17" s="22">
        <v>87413.691000000006</v>
      </c>
      <c r="F17" s="22">
        <v>70182.915000000008</v>
      </c>
      <c r="G17" s="22">
        <f t="shared" si="6"/>
        <v>489137.60600000003</v>
      </c>
      <c r="H17" s="22">
        <v>512.46256720430108</v>
      </c>
      <c r="I17" s="22"/>
      <c r="J17" s="22">
        <v>135.11524818548386</v>
      </c>
      <c r="K17" s="22">
        <v>108.48165625</v>
      </c>
      <c r="L17" s="22">
        <f t="shared" si="7"/>
        <v>756.05947163978499</v>
      </c>
    </row>
    <row r="18" spans="1:12" s="2" customFormat="1">
      <c r="A18" s="35"/>
      <c r="B18" s="35" t="s">
        <v>81</v>
      </c>
      <c r="C18" s="22"/>
      <c r="D18" s="22"/>
      <c r="E18" s="22">
        <v>965763.30900000001</v>
      </c>
      <c r="F18" s="22">
        <v>355168.08499999996</v>
      </c>
      <c r="G18" s="22">
        <f t="shared" si="6"/>
        <v>1320931.3939999999</v>
      </c>
      <c r="H18" s="22"/>
      <c r="I18" s="22"/>
      <c r="J18" s="22">
        <v>1492.779308266129</v>
      </c>
      <c r="K18" s="22">
        <v>548.98292708333327</v>
      </c>
      <c r="L18" s="22">
        <f t="shared" si="7"/>
        <v>2041.7622353494621</v>
      </c>
    </row>
    <row r="19" spans="1:12" s="2" customFormat="1">
      <c r="A19" s="37">
        <v>5</v>
      </c>
      <c r="B19" s="30" t="s">
        <v>14</v>
      </c>
      <c r="C19" s="31">
        <v>327786</v>
      </c>
      <c r="D19" s="31">
        <v>126070</v>
      </c>
      <c r="E19" s="31">
        <v>4070055</v>
      </c>
      <c r="F19" s="31">
        <v>1712573</v>
      </c>
      <c r="G19" s="31">
        <f t="shared" si="6"/>
        <v>6236484</v>
      </c>
      <c r="H19" s="32">
        <v>506.65846774193545</v>
      </c>
      <c r="I19" s="32">
        <v>194.86626344086019</v>
      </c>
      <c r="J19" s="32">
        <v>6291.0796370967737</v>
      </c>
      <c r="K19" s="32">
        <v>2647.1222446236557</v>
      </c>
      <c r="L19" s="32">
        <f>H19+I19+J19+K19</f>
        <v>9639.726612903225</v>
      </c>
    </row>
    <row r="20" spans="1:12" s="2" customFormat="1">
      <c r="A20" s="35"/>
      <c r="B20" s="35" t="s">
        <v>78</v>
      </c>
      <c r="C20" s="22">
        <v>327786</v>
      </c>
      <c r="D20" s="22">
        <v>126070</v>
      </c>
      <c r="E20" s="22">
        <v>1302418</v>
      </c>
      <c r="F20" s="22">
        <v>102754</v>
      </c>
      <c r="G20" s="22">
        <f t="shared" si="6"/>
        <v>1859028</v>
      </c>
      <c r="H20" s="22">
        <v>506.65846774193545</v>
      </c>
      <c r="I20" s="22">
        <v>194.86626344086019</v>
      </c>
      <c r="J20" s="22">
        <v>2013.1461021505374</v>
      </c>
      <c r="K20" s="22">
        <v>158.82674731182797</v>
      </c>
      <c r="L20" s="22">
        <f t="shared" ref="L20:L23" si="8">H20+I20+J20+K20</f>
        <v>2873.4975806451612</v>
      </c>
    </row>
    <row r="21" spans="1:12" s="2" customFormat="1">
      <c r="A21" s="35"/>
      <c r="B21" s="35" t="s">
        <v>79</v>
      </c>
      <c r="C21" s="22"/>
      <c r="D21" s="22"/>
      <c r="E21" s="22">
        <v>1180316</v>
      </c>
      <c r="F21" s="22">
        <v>890538</v>
      </c>
      <c r="G21" s="22">
        <f t="shared" si="6"/>
        <v>2070854</v>
      </c>
      <c r="H21" s="22"/>
      <c r="I21" s="22"/>
      <c r="J21" s="22">
        <v>1824.4131720430107</v>
      </c>
      <c r="K21" s="22">
        <v>1376.503629032258</v>
      </c>
      <c r="L21" s="22">
        <f t="shared" si="8"/>
        <v>3200.9168010752687</v>
      </c>
    </row>
    <row r="22" spans="1:12" s="2" customFormat="1">
      <c r="A22" s="35"/>
      <c r="B22" s="35" t="s">
        <v>75</v>
      </c>
      <c r="C22" s="22"/>
      <c r="D22" s="22"/>
      <c r="E22" s="22">
        <v>1343118</v>
      </c>
      <c r="F22" s="22">
        <v>462395</v>
      </c>
      <c r="G22" s="22">
        <f t="shared" si="6"/>
        <v>1805513</v>
      </c>
      <c r="H22" s="22"/>
      <c r="I22" s="22"/>
      <c r="J22" s="22">
        <v>2076.0560483870968</v>
      </c>
      <c r="K22" s="22">
        <v>714.72345430107521</v>
      </c>
      <c r="L22" s="22">
        <f t="shared" si="8"/>
        <v>2790.7795026881722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244203</v>
      </c>
      <c r="F23" s="22">
        <v>256886</v>
      </c>
      <c r="G23" s="22">
        <f t="shared" si="6"/>
        <v>501089</v>
      </c>
      <c r="H23" s="22"/>
      <c r="I23" s="22"/>
      <c r="J23" s="22">
        <v>377.46431451612904</v>
      </c>
      <c r="K23" s="22">
        <v>397.06841397849456</v>
      </c>
      <c r="L23" s="22">
        <f t="shared" si="8"/>
        <v>774.5327284946236</v>
      </c>
    </row>
    <row r="24" spans="1:12" s="2" customFormat="1">
      <c r="A24" s="37">
        <v>6</v>
      </c>
      <c r="B24" s="30" t="s">
        <v>15</v>
      </c>
      <c r="C24" s="31">
        <v>9106</v>
      </c>
      <c r="D24" s="31">
        <v>0</v>
      </c>
      <c r="E24" s="31">
        <v>1066504</v>
      </c>
      <c r="F24" s="31">
        <v>1032269</v>
      </c>
      <c r="G24" s="31">
        <f t="shared" si="6"/>
        <v>2107879</v>
      </c>
      <c r="H24" s="32">
        <v>14.075134408602148</v>
      </c>
      <c r="I24" s="32" t="s">
        <v>203</v>
      </c>
      <c r="J24" s="32">
        <v>1648.4940860215054</v>
      </c>
      <c r="K24" s="32">
        <v>1595.5770833333331</v>
      </c>
      <c r="L24" s="32">
        <f>H24+I24+J24+K24</f>
        <v>3258.1463037634408</v>
      </c>
    </row>
    <row r="25" spans="1:12" s="2" customFormat="1">
      <c r="A25" s="35"/>
      <c r="B25" s="35" t="s">
        <v>83</v>
      </c>
      <c r="C25" s="22">
        <v>9106</v>
      </c>
      <c r="D25" s="22"/>
      <c r="E25" s="22">
        <v>50125.688000000002</v>
      </c>
      <c r="F25" s="22">
        <v>72258.83</v>
      </c>
      <c r="G25" s="22">
        <f>SUM(C25:F25)</f>
        <v>131490.51800000001</v>
      </c>
      <c r="H25" s="22">
        <v>14.075134408602148</v>
      </c>
      <c r="I25" s="22"/>
      <c r="J25" s="22">
        <v>77.479222043010751</v>
      </c>
      <c r="K25" s="22">
        <v>111.69039583333333</v>
      </c>
      <c r="L25" s="22">
        <f t="shared" ref="L25:L29" si="9">H25+I25+J25+K25</f>
        <v>203.24475228494623</v>
      </c>
    </row>
    <row r="26" spans="1:12" s="2" customFormat="1">
      <c r="A26" s="35"/>
      <c r="B26" s="35" t="s">
        <v>82</v>
      </c>
      <c r="C26" s="22"/>
      <c r="D26" s="22"/>
      <c r="E26" s="22">
        <v>359411.848</v>
      </c>
      <c r="F26" s="22">
        <v>276648.092</v>
      </c>
      <c r="G26" s="22">
        <f t="shared" si="6"/>
        <v>636059.93999999994</v>
      </c>
      <c r="H26" s="22"/>
      <c r="I26" s="22"/>
      <c r="J26" s="22">
        <v>555.54250698924727</v>
      </c>
      <c r="K26" s="22">
        <v>427.61465833333335</v>
      </c>
      <c r="L26" s="22">
        <f t="shared" si="9"/>
        <v>983.15716532258057</v>
      </c>
    </row>
    <row r="27" spans="1:12" s="2" customFormat="1">
      <c r="A27" s="35"/>
      <c r="B27" s="35" t="s">
        <v>84</v>
      </c>
      <c r="C27" s="22"/>
      <c r="D27" s="22"/>
      <c r="E27" s="22">
        <v>59724.224000000002</v>
      </c>
      <c r="F27" s="22">
        <v>35097.146000000001</v>
      </c>
      <c r="G27" s="22">
        <f t="shared" si="6"/>
        <v>94821.37</v>
      </c>
      <c r="H27" s="22"/>
      <c r="I27" s="22"/>
      <c r="J27" s="22">
        <v>92.315668817204298</v>
      </c>
      <c r="K27" s="22">
        <v>54.249620833333331</v>
      </c>
      <c r="L27" s="22">
        <f t="shared" si="9"/>
        <v>146.56528965053764</v>
      </c>
    </row>
    <row r="28" spans="1:12" s="2" customFormat="1">
      <c r="A28" s="35"/>
      <c r="B28" s="35" t="s">
        <v>85</v>
      </c>
      <c r="C28" s="22"/>
      <c r="D28" s="22"/>
      <c r="E28" s="22">
        <v>18130.568000000003</v>
      </c>
      <c r="F28" s="22">
        <v>24774.456000000002</v>
      </c>
      <c r="G28" s="22">
        <f t="shared" si="6"/>
        <v>42905.024000000005</v>
      </c>
      <c r="H28" s="22"/>
      <c r="I28" s="22"/>
      <c r="J28" s="22">
        <v>28.024399462365594</v>
      </c>
      <c r="K28" s="22">
        <v>38.293849999999999</v>
      </c>
      <c r="L28" s="22">
        <f t="shared" si="9"/>
        <v>66.3182494623656</v>
      </c>
    </row>
    <row r="29" spans="1:12" s="2" customFormat="1">
      <c r="A29" s="35"/>
      <c r="B29" s="35" t="s">
        <v>86</v>
      </c>
      <c r="C29" s="22"/>
      <c r="D29" s="22"/>
      <c r="E29" s="22">
        <v>579111.67200000002</v>
      </c>
      <c r="F29" s="22">
        <v>623490.47600000002</v>
      </c>
      <c r="G29" s="22">
        <f t="shared" si="6"/>
        <v>1202602.148</v>
      </c>
      <c r="H29" s="22"/>
      <c r="I29" s="22"/>
      <c r="J29" s="22">
        <v>895.13228870967737</v>
      </c>
      <c r="K29" s="22">
        <v>963.72855833333335</v>
      </c>
      <c r="L29" s="22">
        <f t="shared" si="9"/>
        <v>1858.8608470430108</v>
      </c>
    </row>
    <row r="30" spans="1:12" s="2" customFormat="1">
      <c r="A30" s="37">
        <v>8</v>
      </c>
      <c r="B30" s="30" t="s">
        <v>16</v>
      </c>
      <c r="C30" s="31">
        <v>613772</v>
      </c>
      <c r="D30" s="31">
        <v>0</v>
      </c>
      <c r="E30" s="31">
        <v>1684590</v>
      </c>
      <c r="F30" s="31">
        <v>1389331</v>
      </c>
      <c r="G30" s="31">
        <f t="shared" si="6"/>
        <v>3687693</v>
      </c>
      <c r="H30" s="32">
        <v>948.70672043010745</v>
      </c>
      <c r="I30" s="32" t="s">
        <v>203</v>
      </c>
      <c r="J30" s="32">
        <v>2603.8689516129029</v>
      </c>
      <c r="K30" s="32">
        <v>2147.4874327956986</v>
      </c>
      <c r="L30" s="32">
        <f>H30+I30+J30+K30</f>
        <v>5700.0631048387095</v>
      </c>
    </row>
    <row r="31" spans="1:12" s="2" customFormat="1" ht="14.25" customHeight="1">
      <c r="A31" s="35"/>
      <c r="B31" s="35" t="s">
        <v>87</v>
      </c>
      <c r="C31" s="22">
        <v>613772</v>
      </c>
      <c r="D31" s="22">
        <v>0</v>
      </c>
      <c r="E31" s="22">
        <v>1684590</v>
      </c>
      <c r="F31" s="22">
        <v>1389331</v>
      </c>
      <c r="G31" s="22">
        <f t="shared" ref="G31:L31" si="10">G30</f>
        <v>3687693</v>
      </c>
      <c r="H31" s="22">
        <v>948.70672043010745</v>
      </c>
      <c r="I31" s="22"/>
      <c r="J31" s="22">
        <v>2603.8689516129029</v>
      </c>
      <c r="K31" s="22">
        <v>2147.4874327956986</v>
      </c>
      <c r="L31" s="22">
        <f t="shared" si="10"/>
        <v>5700.0631048387095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1524015</v>
      </c>
      <c r="F32" s="31">
        <v>417156</v>
      </c>
      <c r="G32" s="31">
        <f t="shared" ref="G32" si="11">SUM(C32:F32)</f>
        <v>1941171</v>
      </c>
      <c r="H32" s="32" t="s">
        <v>203</v>
      </c>
      <c r="I32" s="32" t="s">
        <v>203</v>
      </c>
      <c r="J32" s="32">
        <v>2355.6683467741932</v>
      </c>
      <c r="K32" s="32">
        <v>644.79758064516125</v>
      </c>
      <c r="L32" s="32">
        <f>H32+I32+J32+K32</f>
        <v>3000.4659274193546</v>
      </c>
    </row>
    <row r="33" spans="1:12" s="2" customFormat="1">
      <c r="A33" s="35"/>
      <c r="B33" s="35" t="s">
        <v>88</v>
      </c>
      <c r="C33" s="22"/>
      <c r="D33" s="22"/>
      <c r="E33" s="22">
        <v>1524015</v>
      </c>
      <c r="F33" s="22">
        <v>417156</v>
      </c>
      <c r="G33" s="22">
        <f>G32</f>
        <v>1941171</v>
      </c>
      <c r="H33" s="22"/>
      <c r="I33" s="22"/>
      <c r="J33" s="22">
        <v>2355.6683467741932</v>
      </c>
      <c r="K33" s="22">
        <v>644.79758064516125</v>
      </c>
      <c r="L33" s="22">
        <f>K33+J33</f>
        <v>3000.4659274193546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1620523</v>
      </c>
      <c r="F34" s="31">
        <v>989856</v>
      </c>
      <c r="G34" s="31">
        <f>SUM(C34:F34)</f>
        <v>2610379</v>
      </c>
      <c r="H34" s="32" t="s">
        <v>203</v>
      </c>
      <c r="I34" s="32" t="s">
        <v>203</v>
      </c>
      <c r="J34" s="32">
        <v>2504.8406586021501</v>
      </c>
      <c r="K34" s="32">
        <v>1530.0193548387097</v>
      </c>
      <c r="L34" s="32">
        <f>H34+I34+J34+K34</f>
        <v>4034.8600134408598</v>
      </c>
    </row>
    <row r="35" spans="1:12" s="2" customFormat="1">
      <c r="A35" s="35"/>
      <c r="B35" s="35" t="s">
        <v>93</v>
      </c>
      <c r="C35" s="22"/>
      <c r="D35" s="22"/>
      <c r="E35" s="22">
        <v>772989</v>
      </c>
      <c r="F35" s="22">
        <v>217768</v>
      </c>
      <c r="G35" s="22">
        <f>SUM(C35:F35)</f>
        <v>990757</v>
      </c>
      <c r="H35" s="22"/>
      <c r="I35" s="22"/>
      <c r="J35" s="22">
        <v>1194.8082661290321</v>
      </c>
      <c r="K35" s="22">
        <v>336.60376344086018</v>
      </c>
      <c r="L35" s="22">
        <f>H35+I35+J35+K35</f>
        <v>1531.4120295698922</v>
      </c>
    </row>
    <row r="36" spans="1:12" s="2" customFormat="1">
      <c r="A36" s="35"/>
      <c r="B36" s="35" t="s">
        <v>90</v>
      </c>
      <c r="C36" s="22"/>
      <c r="D36" s="22"/>
      <c r="E36" s="22">
        <v>611100</v>
      </c>
      <c r="F36" s="22">
        <v>368523</v>
      </c>
      <c r="G36" s="22">
        <f t="shared" ref="G36:G40" si="12">SUM(C36:F36)</f>
        <v>979623</v>
      </c>
      <c r="H36" s="22"/>
      <c r="I36" s="22"/>
      <c r="J36" s="63">
        <v>944.57661290322574</v>
      </c>
      <c r="K36" s="22">
        <v>569.62560483870959</v>
      </c>
      <c r="L36" s="22">
        <f>H36+I36+J36+K36</f>
        <v>1514.2022177419353</v>
      </c>
    </row>
    <row r="37" spans="1:12" s="2" customFormat="1">
      <c r="A37" s="35"/>
      <c r="B37" s="35" t="s">
        <v>89</v>
      </c>
      <c r="C37" s="22"/>
      <c r="D37" s="22"/>
      <c r="E37" s="22">
        <v>114409</v>
      </c>
      <c r="F37" s="22">
        <v>192032</v>
      </c>
      <c r="G37" s="22">
        <f t="shared" si="12"/>
        <v>306441</v>
      </c>
      <c r="H37" s="22"/>
      <c r="I37" s="22"/>
      <c r="J37" s="22">
        <v>176.84186827956989</v>
      </c>
      <c r="K37" s="22">
        <v>296.82365591397848</v>
      </c>
      <c r="L37" s="22">
        <f t="shared" ref="L37:L40" si="13">H37+I37+J37+K37</f>
        <v>473.66552419354838</v>
      </c>
    </row>
    <row r="38" spans="1:12" s="2" customFormat="1">
      <c r="A38" s="35"/>
      <c r="B38" s="35" t="s">
        <v>91</v>
      </c>
      <c r="C38" s="22"/>
      <c r="D38" s="22"/>
      <c r="E38" s="22">
        <v>105820</v>
      </c>
      <c r="F38" s="22">
        <v>187479</v>
      </c>
      <c r="G38" s="22">
        <f t="shared" si="12"/>
        <v>293299</v>
      </c>
      <c r="H38" s="22"/>
      <c r="I38" s="22"/>
      <c r="J38" s="22">
        <v>163.56586021505373</v>
      </c>
      <c r="K38" s="22">
        <v>289.78608870967741</v>
      </c>
      <c r="L38" s="22">
        <f t="shared" si="13"/>
        <v>453.35194892473112</v>
      </c>
    </row>
    <row r="39" spans="1:12" s="2" customFormat="1">
      <c r="A39" s="35"/>
      <c r="B39" s="35" t="s">
        <v>92</v>
      </c>
      <c r="C39" s="22"/>
      <c r="D39" s="22"/>
      <c r="E39" s="22">
        <v>0</v>
      </c>
      <c r="F39" s="22">
        <v>9008</v>
      </c>
      <c r="G39" s="22">
        <f t="shared" si="12"/>
        <v>9008</v>
      </c>
      <c r="H39" s="22"/>
      <c r="I39" s="22"/>
      <c r="J39" s="22" t="s">
        <v>203</v>
      </c>
      <c r="K39" s="22">
        <v>13.923655913978493</v>
      </c>
      <c r="L39" s="22">
        <f t="shared" si="13"/>
        <v>13.923655913978493</v>
      </c>
    </row>
    <row r="40" spans="1:12" s="2" customFormat="1">
      <c r="A40" s="35"/>
      <c r="B40" s="35" t="s">
        <v>77</v>
      </c>
      <c r="C40" s="22"/>
      <c r="D40" s="22"/>
      <c r="E40" s="22">
        <v>16205</v>
      </c>
      <c r="F40" s="22">
        <v>15046</v>
      </c>
      <c r="G40" s="22">
        <f t="shared" si="12"/>
        <v>31251</v>
      </c>
      <c r="H40" s="22"/>
      <c r="I40" s="22"/>
      <c r="J40" s="22">
        <v>25.048051075268816</v>
      </c>
      <c r="K40" s="22">
        <v>23.256586021505374</v>
      </c>
      <c r="L40" s="22">
        <f t="shared" si="13"/>
        <v>48.304637096774186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183275</v>
      </c>
      <c r="E41" s="31">
        <v>826401</v>
      </c>
      <c r="F41" s="31">
        <v>1290882</v>
      </c>
      <c r="G41" s="31">
        <f t="shared" ref="G41" si="14">SUM(C41:F41)</f>
        <v>2300558</v>
      </c>
      <c r="H41" s="32" t="s">
        <v>203</v>
      </c>
      <c r="I41" s="32">
        <v>283.28797043010752</v>
      </c>
      <c r="J41" s="32">
        <v>1277.3671370967743</v>
      </c>
      <c r="K41" s="32">
        <v>1995.3149193548386</v>
      </c>
      <c r="L41" s="32">
        <f>H41+I41+J41+K41</f>
        <v>3555.9700268817205</v>
      </c>
    </row>
    <row r="42" spans="1:12" s="2" customFormat="1">
      <c r="A42" s="35"/>
      <c r="B42" s="35" t="s">
        <v>94</v>
      </c>
      <c r="C42" s="22">
        <v>0</v>
      </c>
      <c r="D42" s="22">
        <v>183275</v>
      </c>
      <c r="E42" s="22">
        <v>826401</v>
      </c>
      <c r="F42" s="22">
        <v>1290882</v>
      </c>
      <c r="G42" s="22">
        <f>C42+D42+E42+F42</f>
        <v>2300558</v>
      </c>
      <c r="H42" s="22"/>
      <c r="I42" s="22">
        <v>283.28797043010752</v>
      </c>
      <c r="J42" s="22">
        <v>1277.3671370967743</v>
      </c>
      <c r="K42" s="22">
        <v>1995.3149193548386</v>
      </c>
      <c r="L42" s="22">
        <f>H42+I42+J42+K42</f>
        <v>3555.9700268817205</v>
      </c>
    </row>
    <row r="43" spans="1:12" s="10" customFormat="1" ht="16.5" customHeight="1">
      <c r="A43" s="37">
        <v>12</v>
      </c>
      <c r="B43" s="30" t="s">
        <v>20</v>
      </c>
      <c r="C43" s="41">
        <v>8978594</v>
      </c>
      <c r="D43" s="41">
        <v>1224797</v>
      </c>
      <c r="E43" s="41">
        <v>17047266</v>
      </c>
      <c r="F43" s="41">
        <v>2253132</v>
      </c>
      <c r="G43" s="31">
        <f t="shared" ref="G43:G47" si="15">SUM(C43:F43)</f>
        <v>29503789</v>
      </c>
      <c r="H43" s="42">
        <v>13878.203091397847</v>
      </c>
      <c r="I43" s="42">
        <v>1893.1674059139782</v>
      </c>
      <c r="J43" s="32">
        <v>26349.940725806449</v>
      </c>
      <c r="K43" s="32">
        <v>3482.6637096774193</v>
      </c>
      <c r="L43" s="32">
        <f>H43+I43+J43+K43</f>
        <v>45603.974932795696</v>
      </c>
    </row>
    <row r="44" spans="1:12" s="2" customFormat="1">
      <c r="A44" s="17"/>
      <c r="B44" s="17" t="s">
        <v>95</v>
      </c>
      <c r="C44" s="22">
        <v>7960730</v>
      </c>
      <c r="D44" s="22">
        <v>1224797</v>
      </c>
      <c r="E44" s="22">
        <v>16767420</v>
      </c>
      <c r="F44" s="22">
        <v>2108591</v>
      </c>
      <c r="G44" s="22">
        <f>G43-G45-G46</f>
        <v>28061538</v>
      </c>
      <c r="H44" s="22">
        <v>12304.891801075268</v>
      </c>
      <c r="I44" s="22">
        <v>1893.1674059139782</v>
      </c>
      <c r="J44" s="22">
        <v>25917.383064516129</v>
      </c>
      <c r="K44" s="22">
        <v>3259.2468413978495</v>
      </c>
      <c r="L44" s="22">
        <f t="shared" ref="L44:L72" si="16">H44+I44+J44+K44</f>
        <v>43374.689112903223</v>
      </c>
    </row>
    <row r="45" spans="1:12" s="2" customFormat="1">
      <c r="A45" s="17"/>
      <c r="B45" s="17" t="s">
        <v>96</v>
      </c>
      <c r="C45" s="22"/>
      <c r="D45" s="22"/>
      <c r="E45" s="69">
        <v>279846</v>
      </c>
      <c r="F45" s="69">
        <v>144541</v>
      </c>
      <c r="G45" s="22">
        <f t="shared" si="15"/>
        <v>424387</v>
      </c>
      <c r="H45" s="22"/>
      <c r="I45" s="22"/>
      <c r="J45" s="22">
        <v>432.55766129032253</v>
      </c>
      <c r="K45" s="22">
        <v>223.41686827956988</v>
      </c>
      <c r="L45" s="22">
        <f t="shared" si="16"/>
        <v>655.97452956989241</v>
      </c>
    </row>
    <row r="46" spans="1:12" s="2" customFormat="1">
      <c r="A46" s="17"/>
      <c r="B46" s="17" t="s">
        <v>97</v>
      </c>
      <c r="C46" s="22">
        <v>1017864</v>
      </c>
      <c r="D46" s="22"/>
      <c r="E46" s="22"/>
      <c r="F46" s="22"/>
      <c r="G46" s="22">
        <f t="shared" si="15"/>
        <v>1017864</v>
      </c>
      <c r="H46" s="22">
        <v>1573.3112903225804</v>
      </c>
      <c r="I46" s="22"/>
      <c r="J46" s="22"/>
      <c r="K46" s="22"/>
      <c r="L46" s="22">
        <f t="shared" si="16"/>
        <v>1573.3112903225804</v>
      </c>
    </row>
    <row r="47" spans="1:12" s="2" customFormat="1">
      <c r="A47" s="37">
        <v>13</v>
      </c>
      <c r="B47" s="30" t="s">
        <v>21</v>
      </c>
      <c r="C47" s="41">
        <v>0</v>
      </c>
      <c r="D47" s="41">
        <v>0</v>
      </c>
      <c r="E47" s="41">
        <v>939190</v>
      </c>
      <c r="F47" s="41">
        <v>598543</v>
      </c>
      <c r="G47" s="31">
        <f t="shared" si="15"/>
        <v>1537733</v>
      </c>
      <c r="H47" s="42" t="s">
        <v>203</v>
      </c>
      <c r="I47" s="42" t="s">
        <v>203</v>
      </c>
      <c r="J47" s="32">
        <v>1451.7049731182794</v>
      </c>
      <c r="K47" s="32">
        <v>925.16727150537633</v>
      </c>
      <c r="L47" s="32">
        <f>H47+I47+J47+K47</f>
        <v>2376.8722446236557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939190</v>
      </c>
      <c r="F48" s="22">
        <v>598543</v>
      </c>
      <c r="G48" s="22">
        <f t="shared" ref="G48" si="17">G47</f>
        <v>1537733</v>
      </c>
      <c r="H48" s="22"/>
      <c r="I48" s="22"/>
      <c r="J48" s="22">
        <v>1451.7049731182794</v>
      </c>
      <c r="K48" s="22">
        <v>925.16727150537633</v>
      </c>
      <c r="L48" s="22">
        <f t="shared" si="16"/>
        <v>2376.8722446236557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1775864</v>
      </c>
      <c r="F49" s="31">
        <v>402632</v>
      </c>
      <c r="G49" s="31">
        <f t="shared" ref="G49" si="18">SUM(C49:F49)</f>
        <v>2178496</v>
      </c>
      <c r="H49" s="32" t="s">
        <v>203</v>
      </c>
      <c r="I49" s="32" t="s">
        <v>203</v>
      </c>
      <c r="J49" s="32">
        <v>2744.951075268817</v>
      </c>
      <c r="K49" s="32">
        <v>622.3478494623655</v>
      </c>
      <c r="L49" s="32">
        <f>H49+I49+J49+K49</f>
        <v>3367.2989247311825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710347</v>
      </c>
      <c r="F50" s="22">
        <v>12079</v>
      </c>
      <c r="G50" s="22">
        <f>SUM(C50:F50)</f>
        <v>722426</v>
      </c>
      <c r="H50" s="22"/>
      <c r="I50" s="22"/>
      <c r="J50" s="22">
        <v>1097.9825940860214</v>
      </c>
      <c r="K50" s="22">
        <v>18.670497311827955</v>
      </c>
      <c r="L50" s="22">
        <f t="shared" si="16"/>
        <v>1116.6530913978495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177586</v>
      </c>
      <c r="F51" s="22">
        <v>281842</v>
      </c>
      <c r="G51" s="22">
        <f t="shared" ref="G51:G55" si="19">SUM(C51:F51)</f>
        <v>459428</v>
      </c>
      <c r="H51" s="22"/>
      <c r="I51" s="22"/>
      <c r="J51" s="22">
        <v>274</v>
      </c>
      <c r="K51" s="22">
        <v>435.67735215053756</v>
      </c>
      <c r="L51" s="22">
        <f t="shared" si="16"/>
        <v>709.67735215053756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142069</v>
      </c>
      <c r="F52" s="22">
        <v>108711</v>
      </c>
      <c r="G52" s="22">
        <f t="shared" si="19"/>
        <v>250780</v>
      </c>
      <c r="H52" s="22"/>
      <c r="I52" s="22"/>
      <c r="J52" s="22">
        <v>220</v>
      </c>
      <c r="K52" s="22">
        <v>168</v>
      </c>
      <c r="L52" s="22">
        <f t="shared" si="16"/>
        <v>388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532759</v>
      </c>
      <c r="F53" s="22">
        <v>0</v>
      </c>
      <c r="G53" s="22">
        <f t="shared" si="19"/>
        <v>532759</v>
      </c>
      <c r="H53" s="22"/>
      <c r="I53" s="22"/>
      <c r="J53" s="22">
        <v>823</v>
      </c>
      <c r="K53" s="22">
        <v>0</v>
      </c>
      <c r="L53" s="22">
        <f t="shared" si="16"/>
        <v>823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88793</v>
      </c>
      <c r="F54" s="22">
        <v>0</v>
      </c>
      <c r="G54" s="22">
        <f t="shared" si="19"/>
        <v>88793</v>
      </c>
      <c r="H54" s="22"/>
      <c r="I54" s="22"/>
      <c r="J54" s="22">
        <v>137</v>
      </c>
      <c r="K54" s="22">
        <v>0</v>
      </c>
      <c r="L54" s="22">
        <f t="shared" si="16"/>
        <v>137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124310</v>
      </c>
      <c r="F55" s="22">
        <v>0</v>
      </c>
      <c r="G55" s="22">
        <f t="shared" si="19"/>
        <v>124310</v>
      </c>
      <c r="H55" s="22"/>
      <c r="I55" s="22"/>
      <c r="J55" s="22">
        <v>192</v>
      </c>
      <c r="K55" s="22">
        <v>0</v>
      </c>
      <c r="L55" s="22">
        <f t="shared" si="16"/>
        <v>192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155743</v>
      </c>
      <c r="F56" s="25">
        <v>358049</v>
      </c>
      <c r="G56" s="25">
        <f t="shared" ref="G56" si="20">SUM(C56:F56)</f>
        <v>513792</v>
      </c>
      <c r="H56" s="26" t="s">
        <v>203</v>
      </c>
      <c r="I56" s="26" t="s">
        <v>203</v>
      </c>
      <c r="J56" s="26">
        <v>240.73178763440859</v>
      </c>
      <c r="K56" s="26">
        <v>553.43595430107518</v>
      </c>
      <c r="L56" s="44">
        <f>H56+I56+J56+K56</f>
        <v>794.16774193548372</v>
      </c>
    </row>
    <row r="57" spans="1:13" s="2" customFormat="1">
      <c r="A57" s="17"/>
      <c r="B57" s="17" t="s">
        <v>105</v>
      </c>
      <c r="C57" s="22"/>
      <c r="D57" s="22"/>
      <c r="E57" s="22">
        <v>155743</v>
      </c>
      <c r="F57" s="22">
        <v>358049</v>
      </c>
      <c r="G57" s="22">
        <f>G56</f>
        <v>513792</v>
      </c>
      <c r="H57" s="22"/>
      <c r="I57" s="22"/>
      <c r="J57" s="22">
        <v>240.73178763440859</v>
      </c>
      <c r="K57" s="22">
        <v>553.43595430107518</v>
      </c>
      <c r="L57" s="22">
        <f t="shared" si="16"/>
        <v>794.16774193548372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725990</v>
      </c>
      <c r="F58" s="31">
        <v>353467</v>
      </c>
      <c r="G58" s="31">
        <f t="shared" ref="G58" si="21">SUM(C58:F58)</f>
        <v>1079457</v>
      </c>
      <c r="H58" s="32" t="s">
        <v>203</v>
      </c>
      <c r="I58" s="32" t="s">
        <v>203</v>
      </c>
      <c r="J58" s="32">
        <v>1122.1619623655913</v>
      </c>
      <c r="K58" s="32">
        <v>546.35356182795692</v>
      </c>
      <c r="L58" s="32">
        <f>H58+I58+J58+K58</f>
        <v>1668.5155241935481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725990</v>
      </c>
      <c r="F59" s="22">
        <v>353467</v>
      </c>
      <c r="G59" s="22">
        <f>G58</f>
        <v>1079457</v>
      </c>
      <c r="H59" s="22"/>
      <c r="I59" s="22"/>
      <c r="J59" s="22">
        <v>1122.1619623655913</v>
      </c>
      <c r="K59" s="22">
        <v>546.35356182795692</v>
      </c>
      <c r="L59" s="22">
        <f t="shared" si="16"/>
        <v>1668.5155241935481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664087</v>
      </c>
      <c r="F60" s="31">
        <v>591724</v>
      </c>
      <c r="G60" s="31">
        <f t="shared" ref="G60" si="22">SUM(C60:F60)</f>
        <v>1255811</v>
      </c>
      <c r="H60" s="32" t="s">
        <v>203</v>
      </c>
      <c r="I60" s="32" t="s">
        <v>203</v>
      </c>
      <c r="J60" s="32">
        <v>1026.478561827957</v>
      </c>
      <c r="K60" s="32">
        <v>914.62715053763441</v>
      </c>
      <c r="L60" s="32">
        <f>H60+I60+J60+K60</f>
        <v>1941.1057123655914</v>
      </c>
    </row>
    <row r="61" spans="1:13" s="2" customFormat="1">
      <c r="A61" s="17"/>
      <c r="B61" s="17" t="s">
        <v>107</v>
      </c>
      <c r="C61" s="22"/>
      <c r="D61" s="22"/>
      <c r="E61" s="22">
        <v>664087</v>
      </c>
      <c r="F61" s="22">
        <v>591724</v>
      </c>
      <c r="G61" s="22">
        <f>F61+E61</f>
        <v>1255811</v>
      </c>
      <c r="H61" s="22"/>
      <c r="I61" s="22"/>
      <c r="J61" s="22">
        <v>1026.478561827957</v>
      </c>
      <c r="K61" s="22">
        <v>914.62715053763441</v>
      </c>
      <c r="L61" s="22">
        <f t="shared" si="16"/>
        <v>1941.1057123655914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2431387</v>
      </c>
      <c r="F62" s="31">
        <v>1411574</v>
      </c>
      <c r="G62" s="31">
        <f t="shared" ref="G62" si="23">SUM(C62:F62)</f>
        <v>3842961</v>
      </c>
      <c r="H62" s="32" t="s">
        <v>203</v>
      </c>
      <c r="I62" s="32" t="s">
        <v>203</v>
      </c>
      <c r="J62" s="32">
        <v>3758.1922715053761</v>
      </c>
      <c r="K62" s="32">
        <v>2181.8684139784946</v>
      </c>
      <c r="L62" s="32">
        <f>H62+I62+J62+K62</f>
        <v>5940.0606854838707</v>
      </c>
    </row>
    <row r="63" spans="1:13">
      <c r="A63" s="45"/>
      <c r="B63" s="45" t="s">
        <v>108</v>
      </c>
      <c r="C63" s="22"/>
      <c r="D63" s="22"/>
      <c r="E63" s="22">
        <v>468771</v>
      </c>
      <c r="F63" s="22">
        <v>272151</v>
      </c>
      <c r="G63" s="63">
        <f>SUM(C63:F63)</f>
        <v>740922</v>
      </c>
      <c r="H63" s="63"/>
      <c r="I63" s="63"/>
      <c r="J63" s="63">
        <v>724.57883064516125</v>
      </c>
      <c r="K63" s="63">
        <v>420.66350806451612</v>
      </c>
      <c r="L63" s="63">
        <f t="shared" si="16"/>
        <v>1145.2423387096774</v>
      </c>
      <c r="M63" s="2"/>
    </row>
    <row r="64" spans="1:13">
      <c r="A64" s="45"/>
      <c r="B64" s="45" t="s">
        <v>109</v>
      </c>
      <c r="C64" s="22"/>
      <c r="D64" s="22"/>
      <c r="E64" s="22">
        <v>1023614</v>
      </c>
      <c r="F64" s="22">
        <v>594273</v>
      </c>
      <c r="G64" s="63">
        <f t="shared" ref="G64:G65" si="24">SUM(C64:F64)</f>
        <v>1617887</v>
      </c>
      <c r="H64" s="63"/>
      <c r="I64" s="63"/>
      <c r="J64" s="63">
        <v>1582.1990591397848</v>
      </c>
      <c r="K64" s="63">
        <v>918.5671370967741</v>
      </c>
      <c r="L64" s="63">
        <f t="shared" si="16"/>
        <v>2500.7661962365592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939002</v>
      </c>
      <c r="F65" s="22">
        <v>545150</v>
      </c>
      <c r="G65" s="63">
        <f t="shared" si="24"/>
        <v>1484152</v>
      </c>
      <c r="H65" s="63"/>
      <c r="I65" s="63"/>
      <c r="J65" s="63">
        <v>1451.4143817204299</v>
      </c>
      <c r="K65" s="63">
        <v>842.63776881720423</v>
      </c>
      <c r="L65" s="63">
        <f t="shared" si="16"/>
        <v>2294.0521505376341</v>
      </c>
      <c r="M65" s="2"/>
    </row>
    <row r="66" spans="1:13">
      <c r="A66" s="37">
        <v>19</v>
      </c>
      <c r="B66" s="30" t="s">
        <v>27</v>
      </c>
      <c r="C66" s="31">
        <v>196725</v>
      </c>
      <c r="D66" s="31">
        <v>12765</v>
      </c>
      <c r="E66" s="31">
        <v>603374</v>
      </c>
      <c r="F66" s="31">
        <v>611153</v>
      </c>
      <c r="G66" s="31">
        <f t="shared" ref="G66" si="25">SUM(C66:F66)</f>
        <v>1424017</v>
      </c>
      <c r="H66" s="32">
        <v>304.07762096774195</v>
      </c>
      <c r="I66" s="32">
        <v>19.730846774193544</v>
      </c>
      <c r="J66" s="32">
        <v>932.63454301075262</v>
      </c>
      <c r="K66" s="32">
        <v>944.6585349462365</v>
      </c>
      <c r="L66" s="32">
        <f>H66+I66+J66+K66</f>
        <v>2201.1015456989248</v>
      </c>
    </row>
    <row r="67" spans="1:13">
      <c r="A67" s="45"/>
      <c r="B67" s="45" t="s">
        <v>111</v>
      </c>
      <c r="C67" s="22">
        <v>196725</v>
      </c>
      <c r="D67" s="22">
        <v>12765</v>
      </c>
      <c r="E67" s="22">
        <v>603374</v>
      </c>
      <c r="F67" s="22">
        <v>611153</v>
      </c>
      <c r="G67" s="22">
        <f t="shared" ref="G67" si="26">G66</f>
        <v>1424017</v>
      </c>
      <c r="H67" s="22">
        <v>304.07762096774195</v>
      </c>
      <c r="I67" s="22">
        <v>19.730846774193544</v>
      </c>
      <c r="J67" s="22">
        <v>932.63454301075262</v>
      </c>
      <c r="K67" s="22">
        <v>944.6585349462365</v>
      </c>
      <c r="L67" s="22">
        <f t="shared" si="16"/>
        <v>2201.1015456989248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2353153</v>
      </c>
      <c r="F68" s="31">
        <v>3047226</v>
      </c>
      <c r="G68" s="31">
        <f t="shared" ref="G68" si="27">SUM(C68:F68)</f>
        <v>5400379</v>
      </c>
      <c r="H68" s="32" t="s">
        <v>203</v>
      </c>
      <c r="I68" s="32" t="s">
        <v>203</v>
      </c>
      <c r="J68" s="32">
        <v>3637.2660618279565</v>
      </c>
      <c r="K68" s="32">
        <v>4710.0939516129029</v>
      </c>
      <c r="L68" s="32">
        <f>H68+I68+J68+K68</f>
        <v>8347.3600134408589</v>
      </c>
    </row>
    <row r="69" spans="1:13">
      <c r="A69" s="45"/>
      <c r="B69" s="45" t="s">
        <v>112</v>
      </c>
      <c r="C69" s="22"/>
      <c r="D69" s="22"/>
      <c r="E69" s="22">
        <v>2353153</v>
      </c>
      <c r="F69" s="22">
        <v>3047226</v>
      </c>
      <c r="G69" s="63">
        <f>F69+E69</f>
        <v>5400379</v>
      </c>
      <c r="H69" s="63"/>
      <c r="I69" s="63"/>
      <c r="J69" s="63">
        <v>3637.2660618279565</v>
      </c>
      <c r="K69" s="63">
        <v>4710.0939516129029</v>
      </c>
      <c r="L69" s="63">
        <f t="shared" si="16"/>
        <v>8347.3600134408589</v>
      </c>
    </row>
    <row r="70" spans="1:13">
      <c r="A70" s="37">
        <v>21</v>
      </c>
      <c r="B70" s="30" t="s">
        <v>29</v>
      </c>
      <c r="C70" s="31">
        <v>0</v>
      </c>
      <c r="D70" s="31">
        <v>497720</v>
      </c>
      <c r="E70" s="31">
        <v>600684</v>
      </c>
      <c r="F70" s="31">
        <v>260323</v>
      </c>
      <c r="G70" s="31">
        <f t="shared" ref="G70" si="28">SUM(C70:F70)</f>
        <v>1358727</v>
      </c>
      <c r="H70" s="32" t="s">
        <v>203</v>
      </c>
      <c r="I70" s="32">
        <v>769.32526881720423</v>
      </c>
      <c r="J70" s="32">
        <v>928.47661290322571</v>
      </c>
      <c r="K70" s="32">
        <v>402.38098118279567</v>
      </c>
      <c r="L70" s="32">
        <f>H70+I70+J70+K70</f>
        <v>2100.1828629032257</v>
      </c>
    </row>
    <row r="71" spans="1:13">
      <c r="A71" s="45"/>
      <c r="B71" s="45" t="s">
        <v>114</v>
      </c>
      <c r="C71" s="22"/>
      <c r="D71" s="22"/>
      <c r="E71" s="22">
        <v>600684</v>
      </c>
      <c r="F71" s="22">
        <v>114542.12</v>
      </c>
      <c r="G71" s="63">
        <f>E71+F71</f>
        <v>715226.12</v>
      </c>
      <c r="H71" s="63"/>
      <c r="I71" s="63"/>
      <c r="J71" s="63">
        <v>928.47661290322571</v>
      </c>
      <c r="K71" s="63">
        <v>177.04763172043008</v>
      </c>
      <c r="L71" s="63">
        <f t="shared" si="16"/>
        <v>1105.5242446236557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145780.88</v>
      </c>
      <c r="G72" s="63">
        <f>E72+F72</f>
        <v>145780.88</v>
      </c>
      <c r="H72" s="63"/>
      <c r="I72" s="63"/>
      <c r="J72" s="63"/>
      <c r="K72" s="63">
        <v>225.33334946236556</v>
      </c>
      <c r="L72" s="63">
        <f t="shared" si="16"/>
        <v>225.33334946236556</v>
      </c>
    </row>
    <row r="73" spans="1:13">
      <c r="A73" s="36">
        <v>22</v>
      </c>
      <c r="B73" s="24" t="s">
        <v>30</v>
      </c>
      <c r="C73" s="25">
        <v>793931</v>
      </c>
      <c r="D73" s="25">
        <v>0</v>
      </c>
      <c r="E73" s="25">
        <v>3032034</v>
      </c>
      <c r="F73" s="25">
        <v>917648</v>
      </c>
      <c r="G73" s="25">
        <f t="shared" ref="G73" si="29">SUM(C73:F73)</f>
        <v>4743613</v>
      </c>
      <c r="H73" s="26">
        <v>1227.1782930107527</v>
      </c>
      <c r="I73" s="26" t="s">
        <v>203</v>
      </c>
      <c r="J73" s="26">
        <v>4686.6116935483869</v>
      </c>
      <c r="K73" s="26">
        <v>1418.4075268817205</v>
      </c>
      <c r="L73" s="26">
        <f>H73+I73+J73+K73</f>
        <v>7332.1975134408603</v>
      </c>
    </row>
    <row r="74" spans="1:13">
      <c r="A74" s="45"/>
      <c r="B74" s="45" t="s">
        <v>115</v>
      </c>
      <c r="C74" s="22">
        <v>793931</v>
      </c>
      <c r="D74" s="22">
        <v>0</v>
      </c>
      <c r="E74" s="22">
        <v>3032034</v>
      </c>
      <c r="F74" s="22">
        <v>917648</v>
      </c>
      <c r="G74" s="63">
        <f>F74+E74+C74</f>
        <v>4743613</v>
      </c>
      <c r="H74" s="63">
        <v>1227.1782930107527</v>
      </c>
      <c r="I74" s="63"/>
      <c r="J74" s="63">
        <v>4686.6116935483869</v>
      </c>
      <c r="K74" s="63">
        <v>1418.4075268817205</v>
      </c>
      <c r="L74" s="63">
        <f t="shared" ref="L74" si="30">L73</f>
        <v>7332.1975134408603</v>
      </c>
    </row>
    <row r="75" spans="1:13">
      <c r="A75" s="37">
        <v>23</v>
      </c>
      <c r="B75" s="30" t="s">
        <v>31</v>
      </c>
      <c r="C75" s="31">
        <v>699580</v>
      </c>
      <c r="D75" s="31">
        <v>11430</v>
      </c>
      <c r="E75" s="31">
        <v>430915</v>
      </c>
      <c r="F75" s="31">
        <v>435125</v>
      </c>
      <c r="G75" s="31">
        <f t="shared" ref="G75" si="31">SUM(C75:F75)</f>
        <v>1577050</v>
      </c>
      <c r="H75" s="32">
        <v>1081.3400537634407</v>
      </c>
      <c r="I75" s="32">
        <v>17.66733870967742</v>
      </c>
      <c r="J75" s="32">
        <v>666.06485215053749</v>
      </c>
      <c r="K75" s="32">
        <v>672.57224462365593</v>
      </c>
      <c r="L75" s="32">
        <f>H75+I75+J75+K75</f>
        <v>2437.6444892473114</v>
      </c>
    </row>
    <row r="76" spans="1:13">
      <c r="A76" s="45"/>
      <c r="B76" s="45" t="s">
        <v>116</v>
      </c>
      <c r="C76" s="22">
        <v>699580</v>
      </c>
      <c r="D76" s="22">
        <v>11430</v>
      </c>
      <c r="E76" s="22">
        <v>77564.7</v>
      </c>
      <c r="F76" s="22">
        <v>37420.75</v>
      </c>
      <c r="G76" s="63">
        <f>C76+D76+E76+F76</f>
        <v>825995.45</v>
      </c>
      <c r="H76" s="63">
        <v>1081.3400537634407</v>
      </c>
      <c r="I76" s="63">
        <v>17.66733870967742</v>
      </c>
      <c r="J76" s="63">
        <v>119.89167338709676</v>
      </c>
      <c r="K76" s="63">
        <v>57.841213037634404</v>
      </c>
      <c r="L76" s="63">
        <f t="shared" ref="L76:L77" si="32">SUM(H76:K76)</f>
        <v>1276.7402788978491</v>
      </c>
    </row>
    <row r="77" spans="1:13">
      <c r="A77" s="45"/>
      <c r="B77" s="45" t="s">
        <v>117</v>
      </c>
      <c r="C77" s="22"/>
      <c r="D77" s="22"/>
      <c r="E77" s="22">
        <v>353350.3</v>
      </c>
      <c r="F77" s="22">
        <v>397704.25</v>
      </c>
      <c r="G77" s="63">
        <f>C77+D77+E77+F77</f>
        <v>751054.55</v>
      </c>
      <c r="H77" s="63"/>
      <c r="I77" s="63"/>
      <c r="J77" s="63">
        <v>546.17317876344077</v>
      </c>
      <c r="K77" s="63">
        <v>614.73103158602146</v>
      </c>
      <c r="L77" s="63">
        <f t="shared" si="32"/>
        <v>1160.9042103494621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260271</v>
      </c>
      <c r="F78" s="31">
        <v>244450</v>
      </c>
      <c r="G78" s="31">
        <f t="shared" ref="G78" si="33">SUM(C78:F78)</f>
        <v>504721</v>
      </c>
      <c r="H78" s="32" t="s">
        <v>203</v>
      </c>
      <c r="I78" s="32" t="s">
        <v>203</v>
      </c>
      <c r="J78" s="32">
        <v>402.30060483870966</v>
      </c>
      <c r="K78" s="32">
        <v>377.8461021505376</v>
      </c>
      <c r="L78" s="32">
        <f>H78+I78+J78+K78</f>
        <v>780.14670698924726</v>
      </c>
    </row>
    <row r="79" spans="1:13">
      <c r="A79" s="45"/>
      <c r="B79" s="45" t="s">
        <v>118</v>
      </c>
      <c r="C79" s="22"/>
      <c r="D79" s="22"/>
      <c r="E79" s="22">
        <v>260271</v>
      </c>
      <c r="F79" s="22">
        <v>244450</v>
      </c>
      <c r="G79" s="22">
        <f>SUM(C79:F79)</f>
        <v>504721</v>
      </c>
      <c r="H79" s="63"/>
      <c r="I79" s="63"/>
      <c r="J79" s="63">
        <v>402.30060483870966</v>
      </c>
      <c r="K79" s="63">
        <v>377.8461021505376</v>
      </c>
      <c r="L79" s="63">
        <f>H79+I79+J79+K79</f>
        <v>780.14670698924726</v>
      </c>
    </row>
    <row r="80" spans="1:13">
      <c r="A80" s="37">
        <v>25</v>
      </c>
      <c r="B80" s="30" t="s">
        <v>33</v>
      </c>
      <c r="C80" s="31">
        <v>291510</v>
      </c>
      <c r="D80" s="31">
        <v>0</v>
      </c>
      <c r="E80" s="31">
        <v>2020309</v>
      </c>
      <c r="F80" s="31">
        <v>849770</v>
      </c>
      <c r="G80" s="31">
        <f t="shared" ref="G80:G87" si="34">SUM(C80:F80)</f>
        <v>3161589</v>
      </c>
      <c r="H80" s="32">
        <v>450.58669354838707</v>
      </c>
      <c r="I80" s="32" t="s">
        <v>203</v>
      </c>
      <c r="J80" s="32">
        <v>3122.789448924731</v>
      </c>
      <c r="K80" s="32">
        <v>1313.4885752688172</v>
      </c>
      <c r="L80" s="32">
        <f>H80+I80+J80+K80</f>
        <v>4886.8647177419352</v>
      </c>
    </row>
    <row r="81" spans="1:12">
      <c r="A81" s="45"/>
      <c r="B81" s="45" t="s">
        <v>119</v>
      </c>
      <c r="C81" s="22">
        <v>291510</v>
      </c>
      <c r="D81" s="22"/>
      <c r="E81" s="22">
        <v>369717</v>
      </c>
      <c r="F81" s="22">
        <v>435082</v>
      </c>
      <c r="G81" s="63">
        <f t="shared" si="34"/>
        <v>1096309</v>
      </c>
      <c r="H81" s="63">
        <v>450.58669354838707</v>
      </c>
      <c r="I81" s="63"/>
      <c r="J81" s="63">
        <v>571.47116935483871</v>
      </c>
      <c r="K81" s="63">
        <v>672.50577956989241</v>
      </c>
      <c r="L81" s="63">
        <f t="shared" ref="L81:L85" si="35">H81+I81+J81+K81</f>
        <v>1694.5636424731183</v>
      </c>
    </row>
    <row r="82" spans="1:12">
      <c r="A82" s="45"/>
      <c r="B82" s="45" t="s">
        <v>120</v>
      </c>
      <c r="C82" s="22"/>
      <c r="D82" s="22"/>
      <c r="E82" s="22">
        <v>1177839</v>
      </c>
      <c r="F82" s="22">
        <v>414688</v>
      </c>
      <c r="G82" s="63">
        <f t="shared" si="34"/>
        <v>1592527</v>
      </c>
      <c r="H82" s="63"/>
      <c r="I82" s="63"/>
      <c r="J82" s="63">
        <v>1820.5844758064516</v>
      </c>
      <c r="K82" s="63">
        <v>640.98279569892463</v>
      </c>
      <c r="L82" s="63">
        <f t="shared" si="35"/>
        <v>2461.5672715053761</v>
      </c>
    </row>
    <row r="83" spans="1:12">
      <c r="A83" s="45"/>
      <c r="B83" s="45" t="s">
        <v>122</v>
      </c>
      <c r="C83" s="22"/>
      <c r="D83" s="22"/>
      <c r="E83" s="22">
        <v>24244</v>
      </c>
      <c r="F83" s="22"/>
      <c r="G83" s="63">
        <f t="shared" si="34"/>
        <v>24244</v>
      </c>
      <c r="H83" s="63"/>
      <c r="I83" s="63"/>
      <c r="J83" s="63">
        <v>37.473924731182791</v>
      </c>
      <c r="K83" s="63"/>
      <c r="L83" s="63">
        <f t="shared" si="35"/>
        <v>37.473924731182791</v>
      </c>
    </row>
    <row r="84" spans="1:12">
      <c r="A84" s="45"/>
      <c r="B84" s="45" t="s">
        <v>121</v>
      </c>
      <c r="C84" s="22"/>
      <c r="D84" s="22"/>
      <c r="E84" s="22">
        <v>436387</v>
      </c>
      <c r="F84" s="22"/>
      <c r="G84" s="63">
        <f t="shared" si="34"/>
        <v>436387</v>
      </c>
      <c r="H84" s="63"/>
      <c r="I84" s="63"/>
      <c r="J84" s="63">
        <v>674.52291666666656</v>
      </c>
      <c r="K84" s="63"/>
      <c r="L84" s="63">
        <f t="shared" si="35"/>
        <v>674.52291666666656</v>
      </c>
    </row>
    <row r="85" spans="1:12">
      <c r="A85" s="45"/>
      <c r="B85" s="45" t="s">
        <v>123</v>
      </c>
      <c r="C85" s="22"/>
      <c r="D85" s="22"/>
      <c r="E85" s="22">
        <v>10102</v>
      </c>
      <c r="F85" s="22"/>
      <c r="G85" s="63">
        <f t="shared" si="34"/>
        <v>10102</v>
      </c>
      <c r="H85" s="63"/>
      <c r="I85" s="63"/>
      <c r="J85" s="63">
        <v>15.614650537634407</v>
      </c>
      <c r="K85" s="63"/>
      <c r="L85" s="63">
        <f t="shared" si="35"/>
        <v>15.614650537634407</v>
      </c>
    </row>
    <row r="86" spans="1:12">
      <c r="A86" s="45"/>
      <c r="B86" s="45" t="s">
        <v>210</v>
      </c>
      <c r="C86" s="22"/>
      <c r="D86" s="22"/>
      <c r="E86" s="22">
        <v>2020</v>
      </c>
      <c r="F86" s="22"/>
      <c r="G86" s="63"/>
      <c r="H86" s="63"/>
      <c r="I86" s="63"/>
      <c r="J86" s="63">
        <v>3.1223118279569886</v>
      </c>
      <c r="K86" s="63"/>
      <c r="L86" s="63">
        <f>H86+I86+J86+K86</f>
        <v>3.1223118279569886</v>
      </c>
    </row>
    <row r="87" spans="1:12">
      <c r="A87" s="37">
        <v>26</v>
      </c>
      <c r="B87" s="30" t="s">
        <v>34</v>
      </c>
      <c r="C87" s="31">
        <v>0</v>
      </c>
      <c r="D87" s="31">
        <v>0</v>
      </c>
      <c r="E87" s="31">
        <v>1402889</v>
      </c>
      <c r="F87" s="31">
        <v>804671</v>
      </c>
      <c r="G87" s="31">
        <f t="shared" si="34"/>
        <v>2207560</v>
      </c>
      <c r="H87" s="32" t="s">
        <v>203</v>
      </c>
      <c r="I87" s="32" t="s">
        <v>203</v>
      </c>
      <c r="J87" s="32">
        <v>2168.4440188172043</v>
      </c>
      <c r="K87" s="32">
        <v>1243.7790994623656</v>
      </c>
      <c r="L87" s="32">
        <f>H87+I87+J87+K87</f>
        <v>3412.2231182795699</v>
      </c>
    </row>
    <row r="88" spans="1:12">
      <c r="A88" s="45"/>
      <c r="B88" s="45" t="s">
        <v>124</v>
      </c>
      <c r="C88" s="22"/>
      <c r="D88" s="22"/>
      <c r="E88" s="22">
        <v>704532</v>
      </c>
      <c r="F88" s="22">
        <v>523197</v>
      </c>
      <c r="G88" s="63">
        <f>SUM(C88:F88)</f>
        <v>1227729</v>
      </c>
      <c r="H88" s="63"/>
      <c r="I88" s="63"/>
      <c r="J88" s="63">
        <v>1088.9943548387096</v>
      </c>
      <c r="K88" s="63">
        <v>808.70504032258066</v>
      </c>
      <c r="L88" s="63">
        <f t="shared" ref="L88:L93" si="36">H88+I88+J88+K88</f>
        <v>1897.6993951612903</v>
      </c>
    </row>
    <row r="89" spans="1:12">
      <c r="A89" s="45"/>
      <c r="B89" s="45" t="s">
        <v>127</v>
      </c>
      <c r="C89" s="22"/>
      <c r="D89" s="22"/>
      <c r="E89" s="22">
        <v>480489</v>
      </c>
      <c r="F89" s="22">
        <v>218871</v>
      </c>
      <c r="G89" s="63">
        <f t="shared" ref="G89:G93" si="37">SUM(C89:F89)</f>
        <v>699360</v>
      </c>
      <c r="H89" s="63"/>
      <c r="I89" s="63"/>
      <c r="J89" s="63">
        <v>742.69133064516132</v>
      </c>
      <c r="K89" s="63">
        <v>338.30866935483868</v>
      </c>
      <c r="L89" s="63">
        <f t="shared" si="36"/>
        <v>1081</v>
      </c>
    </row>
    <row r="90" spans="1:12">
      <c r="A90" s="45"/>
      <c r="B90" s="45" t="s">
        <v>125</v>
      </c>
      <c r="C90" s="22"/>
      <c r="D90" s="22"/>
      <c r="E90" s="22">
        <v>147023</v>
      </c>
      <c r="F90" s="22">
        <v>2253</v>
      </c>
      <c r="G90" s="63">
        <f t="shared" si="37"/>
        <v>149276</v>
      </c>
      <c r="H90" s="63"/>
      <c r="I90" s="63"/>
      <c r="J90" s="63">
        <v>227.25329301075269</v>
      </c>
      <c r="K90" s="63">
        <v>3.4824596774193548</v>
      </c>
      <c r="L90" s="63">
        <f t="shared" si="36"/>
        <v>230.73575268817203</v>
      </c>
    </row>
    <row r="91" spans="1:12">
      <c r="A91" s="45"/>
      <c r="B91" s="45" t="s">
        <v>126</v>
      </c>
      <c r="C91" s="22"/>
      <c r="D91" s="22"/>
      <c r="E91" s="22">
        <v>12205</v>
      </c>
      <c r="F91" s="22"/>
      <c r="G91" s="63">
        <f t="shared" si="37"/>
        <v>12205</v>
      </c>
      <c r="H91" s="63"/>
      <c r="I91" s="63"/>
      <c r="J91" s="63">
        <v>18.865255376344088</v>
      </c>
      <c r="K91" s="63"/>
      <c r="L91" s="63">
        <f t="shared" si="36"/>
        <v>18.865255376344088</v>
      </c>
    </row>
    <row r="92" spans="1:12">
      <c r="A92" s="45"/>
      <c r="B92" s="45" t="s">
        <v>128</v>
      </c>
      <c r="C92" s="22"/>
      <c r="D92" s="22"/>
      <c r="E92" s="22">
        <v>21604</v>
      </c>
      <c r="F92" s="22">
        <v>32750</v>
      </c>
      <c r="G92" s="63">
        <f t="shared" si="37"/>
        <v>54354</v>
      </c>
      <c r="H92" s="63"/>
      <c r="I92" s="63"/>
      <c r="J92" s="63">
        <v>33.393279569892471</v>
      </c>
      <c r="K92" s="63">
        <v>50.621639784946233</v>
      </c>
      <c r="L92" s="63">
        <f t="shared" si="36"/>
        <v>84.014919354838696</v>
      </c>
    </row>
    <row r="93" spans="1:12">
      <c r="A93" s="45"/>
      <c r="B93" s="45" t="s">
        <v>129</v>
      </c>
      <c r="C93" s="22"/>
      <c r="D93" s="22"/>
      <c r="E93" s="22">
        <v>37036</v>
      </c>
      <c r="F93" s="22">
        <v>27600</v>
      </c>
      <c r="G93" s="63">
        <f t="shared" si="37"/>
        <v>64636</v>
      </c>
      <c r="H93" s="63"/>
      <c r="I93" s="63"/>
      <c r="J93" s="63">
        <v>57.246505376344082</v>
      </c>
      <c r="K93" s="63">
        <v>42.661290322580641</v>
      </c>
      <c r="L93" s="63">
        <f t="shared" si="36"/>
        <v>99.90779569892473</v>
      </c>
    </row>
    <row r="94" spans="1:12">
      <c r="A94" s="37">
        <v>27</v>
      </c>
      <c r="B94" s="30" t="s">
        <v>35</v>
      </c>
      <c r="C94" s="31">
        <v>430475</v>
      </c>
      <c r="D94" s="31">
        <v>0</v>
      </c>
      <c r="E94" s="31">
        <v>629082</v>
      </c>
      <c r="F94" s="31">
        <v>519738</v>
      </c>
      <c r="G94" s="31">
        <f t="shared" ref="G94" si="38">SUM(C94:F94)</f>
        <v>1579295</v>
      </c>
      <c r="H94" s="32">
        <v>665.38474462365593</v>
      </c>
      <c r="I94" s="32" t="s">
        <v>203</v>
      </c>
      <c r="J94" s="32">
        <v>972.37137096774177</v>
      </c>
      <c r="K94" s="32">
        <v>803.35846774193544</v>
      </c>
      <c r="L94" s="32">
        <f>H94+I94+J94+K94</f>
        <v>2441.114583333333</v>
      </c>
    </row>
    <row r="95" spans="1:12">
      <c r="A95" s="45"/>
      <c r="B95" s="45" t="s">
        <v>130</v>
      </c>
      <c r="C95" s="22">
        <v>430475</v>
      </c>
      <c r="D95" s="22">
        <v>0</v>
      </c>
      <c r="E95" s="22">
        <v>629082</v>
      </c>
      <c r="F95" s="22">
        <v>519738</v>
      </c>
      <c r="G95" s="63">
        <f>C95+D95+E95+F95</f>
        <v>1579295</v>
      </c>
      <c r="H95" s="63">
        <v>665.38474462365593</v>
      </c>
      <c r="I95" s="63"/>
      <c r="J95" s="63">
        <v>972.37137096774177</v>
      </c>
      <c r="K95" s="63">
        <v>803.35846774193544</v>
      </c>
      <c r="L95" s="63">
        <f>H95+I95+J95+K95</f>
        <v>2441.114583333333</v>
      </c>
    </row>
    <row r="96" spans="1:12">
      <c r="A96" s="37">
        <v>28</v>
      </c>
      <c r="B96" s="30" t="s">
        <v>36</v>
      </c>
      <c r="C96" s="31">
        <v>218341</v>
      </c>
      <c r="D96" s="31">
        <v>0</v>
      </c>
      <c r="E96" s="31">
        <v>1292232</v>
      </c>
      <c r="F96" s="31">
        <v>612626</v>
      </c>
      <c r="G96" s="31">
        <f t="shared" ref="G96:G99" si="39">SUM(C96:F96)</f>
        <v>2123199</v>
      </c>
      <c r="H96" s="32">
        <v>337.48944892473116</v>
      </c>
      <c r="I96" s="32" t="s">
        <v>203</v>
      </c>
      <c r="J96" s="32">
        <v>1997.4016129032254</v>
      </c>
      <c r="K96" s="32">
        <v>946.93534946236548</v>
      </c>
      <c r="L96" s="32">
        <f>H96+I96+J96+K96</f>
        <v>3281.8264112903221</v>
      </c>
    </row>
    <row r="97" spans="1:12">
      <c r="A97" s="45"/>
      <c r="B97" s="45" t="s">
        <v>131</v>
      </c>
      <c r="C97" s="22">
        <v>218341</v>
      </c>
      <c r="D97" s="22"/>
      <c r="E97" s="22">
        <v>1210821</v>
      </c>
      <c r="F97" s="22">
        <v>612626</v>
      </c>
      <c r="G97" s="63">
        <f>SUM(C97:F97)</f>
        <v>2041788</v>
      </c>
      <c r="H97" s="63">
        <v>337.48944892473116</v>
      </c>
      <c r="I97" s="63"/>
      <c r="J97" s="63">
        <v>1871.5647177419353</v>
      </c>
      <c r="K97" s="63">
        <v>946.93534946236548</v>
      </c>
      <c r="L97" s="63">
        <f t="shared" ref="L97:L111" si="40">H97+I97+J97+K97</f>
        <v>3155.9895161290319</v>
      </c>
    </row>
    <row r="98" spans="1:12">
      <c r="A98" s="45"/>
      <c r="B98" s="45" t="s">
        <v>97</v>
      </c>
      <c r="C98" s="22"/>
      <c r="D98" s="22"/>
      <c r="E98" s="22">
        <v>81411</v>
      </c>
      <c r="F98" s="22"/>
      <c r="G98" s="63">
        <f t="shared" si="39"/>
        <v>81411</v>
      </c>
      <c r="H98" s="63"/>
      <c r="I98" s="63"/>
      <c r="J98" s="63">
        <v>125.83689516129031</v>
      </c>
      <c r="K98" s="63"/>
      <c r="L98" s="63">
        <f t="shared" si="40"/>
        <v>125.83689516129031</v>
      </c>
    </row>
    <row r="99" spans="1:12">
      <c r="A99" s="37">
        <v>29</v>
      </c>
      <c r="B99" s="30" t="s">
        <v>37</v>
      </c>
      <c r="C99" s="31">
        <v>0</v>
      </c>
      <c r="D99" s="31">
        <v>0</v>
      </c>
      <c r="E99" s="31">
        <v>3424861</v>
      </c>
      <c r="F99" s="31">
        <v>1552012</v>
      </c>
      <c r="G99" s="31">
        <f t="shared" si="39"/>
        <v>4976873</v>
      </c>
      <c r="H99" s="32" t="s">
        <v>203</v>
      </c>
      <c r="I99" s="32" t="s">
        <v>203</v>
      </c>
      <c r="J99" s="32">
        <v>5293.803965053763</v>
      </c>
      <c r="K99" s="32">
        <v>2398.9432795698922</v>
      </c>
      <c r="L99" s="32">
        <f>H99+I99+J99+K99</f>
        <v>7692.7472446236552</v>
      </c>
    </row>
    <row r="100" spans="1:12">
      <c r="A100" s="45"/>
      <c r="B100" s="45" t="s">
        <v>132</v>
      </c>
      <c r="C100" s="22">
        <v>0</v>
      </c>
      <c r="D100" s="22">
        <v>0</v>
      </c>
      <c r="E100" s="22">
        <v>3424861</v>
      </c>
      <c r="F100" s="22">
        <v>1552012</v>
      </c>
      <c r="G100" s="22">
        <f t="shared" ref="G100" si="41">G99</f>
        <v>4976873</v>
      </c>
      <c r="H100" s="63"/>
      <c r="I100" s="63"/>
      <c r="J100" s="63">
        <v>5293.803965053763</v>
      </c>
      <c r="K100" s="63">
        <v>2398.9432795698922</v>
      </c>
      <c r="L100" s="63">
        <f t="shared" si="40"/>
        <v>7692.7472446236552</v>
      </c>
    </row>
    <row r="101" spans="1:12">
      <c r="A101" s="37">
        <v>30</v>
      </c>
      <c r="B101" s="30" t="s">
        <v>38</v>
      </c>
      <c r="C101" s="31">
        <v>0</v>
      </c>
      <c r="D101" s="31">
        <v>0</v>
      </c>
      <c r="E101" s="31">
        <v>495455</v>
      </c>
      <c r="F101" s="46">
        <v>667082</v>
      </c>
      <c r="G101" s="31">
        <f t="shared" ref="G101" si="42">SUM(C101:F101)</f>
        <v>1162537</v>
      </c>
      <c r="H101" s="32" t="s">
        <v>203</v>
      </c>
      <c r="I101" s="32" t="s">
        <v>203</v>
      </c>
      <c r="J101" s="32">
        <v>765.82426075268802</v>
      </c>
      <c r="K101" s="32">
        <v>1031.1079301075267</v>
      </c>
      <c r="L101" s="32">
        <f t="shared" si="40"/>
        <v>1796.9321908602146</v>
      </c>
    </row>
    <row r="102" spans="1:12">
      <c r="A102" s="45"/>
      <c r="B102" s="45" t="s">
        <v>133</v>
      </c>
      <c r="C102" s="22"/>
      <c r="D102" s="22"/>
      <c r="E102" s="22">
        <v>495455</v>
      </c>
      <c r="F102" s="22">
        <v>667082</v>
      </c>
      <c r="G102" s="63">
        <f>E102+F102</f>
        <v>1162537</v>
      </c>
      <c r="H102" s="63"/>
      <c r="I102" s="63"/>
      <c r="J102" s="63">
        <v>765.82426075268802</v>
      </c>
      <c r="K102" s="63">
        <v>1031.1079301075267</v>
      </c>
      <c r="L102" s="63">
        <f t="shared" si="40"/>
        <v>1796.9321908602146</v>
      </c>
    </row>
    <row r="103" spans="1:12">
      <c r="A103" s="36">
        <v>31</v>
      </c>
      <c r="B103" s="24" t="s">
        <v>39</v>
      </c>
      <c r="C103" s="25">
        <v>544585</v>
      </c>
      <c r="D103" s="25">
        <v>99015</v>
      </c>
      <c r="E103" s="25">
        <v>4199582</v>
      </c>
      <c r="F103" s="25">
        <v>1632019</v>
      </c>
      <c r="G103" s="25">
        <f t="shared" ref="G103" si="43">SUM(C103:F103)</f>
        <v>6475201</v>
      </c>
      <c r="H103" s="26">
        <v>841.76444892473114</v>
      </c>
      <c r="I103" s="26">
        <v>153.04737903225805</v>
      </c>
      <c r="J103" s="26">
        <v>6491.2893817204294</v>
      </c>
      <c r="K103" s="26">
        <v>2522.6100134408598</v>
      </c>
      <c r="L103" s="26">
        <f t="shared" si="40"/>
        <v>10008.711223118278</v>
      </c>
    </row>
    <row r="104" spans="1:12">
      <c r="A104" s="45"/>
      <c r="B104" s="45" t="s">
        <v>134</v>
      </c>
      <c r="C104" s="22">
        <v>544585</v>
      </c>
      <c r="D104" s="22">
        <v>99015</v>
      </c>
      <c r="E104" s="22">
        <v>4199582</v>
      </c>
      <c r="F104" s="22">
        <v>1632019</v>
      </c>
      <c r="G104" s="63">
        <f>C104+D104+E104+F104</f>
        <v>6475201</v>
      </c>
      <c r="H104" s="63">
        <v>841.76444892473114</v>
      </c>
      <c r="I104" s="63"/>
      <c r="J104" s="63">
        <v>6491.2893817204294</v>
      </c>
      <c r="K104" s="63">
        <v>2522.6100134408598</v>
      </c>
      <c r="L104" s="63">
        <f t="shared" si="40"/>
        <v>9855.6638440860206</v>
      </c>
    </row>
    <row r="105" spans="1:12">
      <c r="A105" s="37">
        <v>32</v>
      </c>
      <c r="B105" s="30" t="s">
        <v>40</v>
      </c>
      <c r="C105" s="31">
        <v>0</v>
      </c>
      <c r="D105" s="31">
        <v>0</v>
      </c>
      <c r="E105" s="31">
        <v>330041</v>
      </c>
      <c r="F105" s="47">
        <v>48412</v>
      </c>
      <c r="G105" s="31">
        <f t="shared" ref="G105:G107" si="44">SUM(C105:F105)</f>
        <v>378453</v>
      </c>
      <c r="H105" s="32" t="s">
        <v>203</v>
      </c>
      <c r="I105" s="32" t="s">
        <v>203</v>
      </c>
      <c r="J105" s="32">
        <v>510.14401881720431</v>
      </c>
      <c r="K105" s="32">
        <v>74.830376344086005</v>
      </c>
      <c r="L105" s="32">
        <f t="shared" si="40"/>
        <v>584.97439516129032</v>
      </c>
    </row>
    <row r="106" spans="1:12" ht="30">
      <c r="A106" s="45"/>
      <c r="B106" s="48" t="s">
        <v>135</v>
      </c>
      <c r="C106" s="22"/>
      <c r="D106" s="22"/>
      <c r="E106" s="22">
        <v>330041</v>
      </c>
      <c r="F106" s="22">
        <v>48412</v>
      </c>
      <c r="G106" s="63">
        <f t="shared" si="44"/>
        <v>378453</v>
      </c>
      <c r="H106" s="63"/>
      <c r="I106" s="63"/>
      <c r="J106" s="63">
        <v>510.14401881720431</v>
      </c>
      <c r="K106" s="63">
        <v>74.830376344086005</v>
      </c>
      <c r="L106" s="63">
        <f t="shared" si="40"/>
        <v>584.97439516129032</v>
      </c>
    </row>
    <row r="107" spans="1:12">
      <c r="A107" s="36">
        <v>33</v>
      </c>
      <c r="B107" s="24" t="s">
        <v>41</v>
      </c>
      <c r="C107" s="25">
        <v>156396</v>
      </c>
      <c r="D107" s="25">
        <v>0</v>
      </c>
      <c r="E107" s="25">
        <v>89308</v>
      </c>
      <c r="F107" s="25">
        <v>85680</v>
      </c>
      <c r="G107" s="25">
        <f t="shared" si="44"/>
        <v>331384</v>
      </c>
      <c r="H107" s="26">
        <v>241.74112903225804</v>
      </c>
      <c r="I107" s="26" t="s">
        <v>203</v>
      </c>
      <c r="J107" s="26">
        <v>138.04327956989246</v>
      </c>
      <c r="K107" s="26">
        <v>132.43548387096772</v>
      </c>
      <c r="L107" s="26">
        <f t="shared" si="40"/>
        <v>512.21989247311819</v>
      </c>
    </row>
    <row r="108" spans="1:12">
      <c r="A108" s="45"/>
      <c r="B108" s="45" t="s">
        <v>136</v>
      </c>
      <c r="C108" s="22">
        <v>156396</v>
      </c>
      <c r="D108" s="22">
        <v>0</v>
      </c>
      <c r="E108" s="22">
        <v>89308</v>
      </c>
      <c r="F108" s="22">
        <v>85680</v>
      </c>
      <c r="G108" s="63">
        <f t="shared" ref="G108" si="45">G107</f>
        <v>331384</v>
      </c>
      <c r="H108" s="63">
        <v>241.74112903225804</v>
      </c>
      <c r="I108" s="63"/>
      <c r="J108" s="63">
        <v>138.04327956989246</v>
      </c>
      <c r="K108" s="63">
        <v>132.43548387096772</v>
      </c>
      <c r="L108" s="63">
        <f t="shared" si="40"/>
        <v>512.21989247311819</v>
      </c>
    </row>
    <row r="109" spans="1:12">
      <c r="A109" s="37">
        <v>34</v>
      </c>
      <c r="B109" s="30" t="s">
        <v>42</v>
      </c>
      <c r="C109" s="31">
        <v>0</v>
      </c>
      <c r="D109" s="31">
        <v>0</v>
      </c>
      <c r="E109" s="31">
        <v>218686</v>
      </c>
      <c r="F109" s="31">
        <v>38713</v>
      </c>
      <c r="G109" s="31">
        <f t="shared" ref="G109:G114" si="46">SUM(C109:F109)</f>
        <v>257399</v>
      </c>
      <c r="H109" s="32" t="s">
        <v>203</v>
      </c>
      <c r="I109" s="32" t="s">
        <v>203</v>
      </c>
      <c r="J109" s="32">
        <v>338.02271505376342</v>
      </c>
      <c r="K109" s="32">
        <v>59.83864247311827</v>
      </c>
      <c r="L109" s="32">
        <f t="shared" si="40"/>
        <v>397.8613575268817</v>
      </c>
    </row>
    <row r="110" spans="1:12" ht="30">
      <c r="A110" s="45"/>
      <c r="B110" s="48" t="s">
        <v>138</v>
      </c>
      <c r="C110" s="22"/>
      <c r="D110" s="22"/>
      <c r="E110" s="22">
        <v>52484.639999999999</v>
      </c>
      <c r="F110" s="22">
        <v>2361.4929999999999</v>
      </c>
      <c r="G110" s="63">
        <f t="shared" si="46"/>
        <v>54846.133000000002</v>
      </c>
      <c r="H110" s="63"/>
      <c r="I110" s="63"/>
      <c r="J110" s="63">
        <v>81.12545161290322</v>
      </c>
      <c r="K110" s="63">
        <v>3.6501571908602148</v>
      </c>
      <c r="L110" s="63">
        <f t="shared" si="40"/>
        <v>84.775608803763433</v>
      </c>
    </row>
    <row r="111" spans="1:12" ht="30" customHeight="1">
      <c r="A111" s="45"/>
      <c r="B111" s="45" t="s">
        <v>137</v>
      </c>
      <c r="C111" s="22"/>
      <c r="D111" s="22"/>
      <c r="E111" s="22">
        <v>166201.35999999999</v>
      </c>
      <c r="F111" s="22">
        <v>36351.506999999998</v>
      </c>
      <c r="G111" s="63">
        <f t="shared" si="46"/>
        <v>202552.86699999997</v>
      </c>
      <c r="H111" s="63"/>
      <c r="I111" s="63"/>
      <c r="J111" s="63">
        <v>256.89726344086017</v>
      </c>
      <c r="K111" s="63">
        <v>56.188485282258057</v>
      </c>
      <c r="L111" s="63">
        <f t="shared" si="40"/>
        <v>313.08574872311823</v>
      </c>
    </row>
    <row r="112" spans="1:12">
      <c r="A112" s="37">
        <v>35</v>
      </c>
      <c r="B112" s="30" t="s">
        <v>43</v>
      </c>
      <c r="C112" s="31">
        <v>0</v>
      </c>
      <c r="D112" s="31">
        <v>193047</v>
      </c>
      <c r="E112" s="31">
        <v>891900</v>
      </c>
      <c r="F112" s="31">
        <v>1024438</v>
      </c>
      <c r="G112" s="31">
        <f t="shared" si="46"/>
        <v>2109385</v>
      </c>
      <c r="H112" s="32" t="s">
        <v>203</v>
      </c>
      <c r="I112" s="32">
        <v>298.39254032258066</v>
      </c>
      <c r="J112" s="32">
        <v>1378.6088709677417</v>
      </c>
      <c r="K112" s="32">
        <v>1583.4727150537633</v>
      </c>
      <c r="L112" s="32">
        <f>H112+I112+J112+K112</f>
        <v>3260.4741263440856</v>
      </c>
    </row>
    <row r="113" spans="1:12">
      <c r="A113" s="45"/>
      <c r="B113" s="45" t="s">
        <v>139</v>
      </c>
      <c r="C113" s="22"/>
      <c r="D113" s="22">
        <v>193047</v>
      </c>
      <c r="E113" s="22">
        <v>891900</v>
      </c>
      <c r="F113" s="22">
        <v>1024438</v>
      </c>
      <c r="G113" s="63">
        <f t="shared" si="46"/>
        <v>2109385</v>
      </c>
      <c r="H113" s="63"/>
      <c r="I113" s="63">
        <v>298.39254032258066</v>
      </c>
      <c r="J113" s="63">
        <v>1378.6088709677417</v>
      </c>
      <c r="K113" s="63">
        <v>1583.4727150537633</v>
      </c>
      <c r="L113" s="63">
        <f>H113+I113+J113+K113</f>
        <v>3260.4741263440856</v>
      </c>
    </row>
    <row r="114" spans="1:12">
      <c r="A114" s="37">
        <v>36</v>
      </c>
      <c r="B114" s="30" t="s">
        <v>44</v>
      </c>
      <c r="C114" s="31">
        <v>0</v>
      </c>
      <c r="D114" s="31">
        <v>0</v>
      </c>
      <c r="E114" s="31">
        <v>396943</v>
      </c>
      <c r="F114" s="31">
        <v>948861</v>
      </c>
      <c r="G114" s="31">
        <f t="shared" si="46"/>
        <v>1345804</v>
      </c>
      <c r="H114" s="32" t="s">
        <v>203</v>
      </c>
      <c r="I114" s="32" t="s">
        <v>203</v>
      </c>
      <c r="J114" s="32">
        <v>613.55436827956987</v>
      </c>
      <c r="K114" s="32">
        <v>1466.6534274193548</v>
      </c>
      <c r="L114" s="32">
        <f>H114+I114+J114+K114</f>
        <v>2080.2077956989247</v>
      </c>
    </row>
    <row r="115" spans="1:12">
      <c r="A115" s="45"/>
      <c r="B115" s="45" t="s">
        <v>140</v>
      </c>
      <c r="C115" s="22"/>
      <c r="D115" s="22"/>
      <c r="E115" s="22">
        <v>396943</v>
      </c>
      <c r="F115" s="22">
        <v>948861</v>
      </c>
      <c r="G115" s="63">
        <f>SUM(C115:F115)</f>
        <v>1345804</v>
      </c>
      <c r="H115" s="63"/>
      <c r="I115" s="63"/>
      <c r="J115" s="63">
        <v>613.55436827956987</v>
      </c>
      <c r="K115" s="63">
        <v>1466.6534274193548</v>
      </c>
      <c r="L115" s="63">
        <f>SUM(H115:K115)</f>
        <v>2080.2077956989247</v>
      </c>
    </row>
    <row r="116" spans="1:12">
      <c r="A116" s="37">
        <v>37</v>
      </c>
      <c r="B116" s="30" t="s">
        <v>45</v>
      </c>
      <c r="C116" s="31">
        <v>119517</v>
      </c>
      <c r="D116" s="31">
        <v>0</v>
      </c>
      <c r="E116" s="31">
        <v>1267191</v>
      </c>
      <c r="F116" s="31">
        <v>277813</v>
      </c>
      <c r="G116" s="31">
        <f t="shared" ref="G116:G126" si="47">SUM(C116:F116)</f>
        <v>1664521</v>
      </c>
      <c r="H116" s="32">
        <v>184.73729838709679</v>
      </c>
      <c r="I116" s="32" t="s">
        <v>203</v>
      </c>
      <c r="J116" s="32">
        <v>1958.6957661290321</v>
      </c>
      <c r="K116" s="32">
        <v>429.41525537634402</v>
      </c>
      <c r="L116" s="32">
        <f>H116+I116+J116+K116</f>
        <v>2572.8483198924732</v>
      </c>
    </row>
    <row r="117" spans="1:12">
      <c r="A117" s="45"/>
      <c r="B117" s="45" t="s">
        <v>146</v>
      </c>
      <c r="C117" s="22">
        <v>119517</v>
      </c>
      <c r="D117" s="22"/>
      <c r="E117" s="22">
        <v>372427</v>
      </c>
      <c r="F117" s="22">
        <v>72231</v>
      </c>
      <c r="G117" s="63">
        <f>SUM(C117:F117)</f>
        <v>564175</v>
      </c>
      <c r="H117" s="63">
        <v>184.73729838709679</v>
      </c>
      <c r="I117" s="63"/>
      <c r="J117" s="63">
        <v>575.66001344086021</v>
      </c>
      <c r="K117" s="63">
        <v>111.64737903225804</v>
      </c>
      <c r="L117" s="63">
        <f t="shared" ref="L117:L123" si="48">H117+I117+J117+K117</f>
        <v>872.04469086021504</v>
      </c>
    </row>
    <row r="118" spans="1:12">
      <c r="A118" s="45"/>
      <c r="B118" s="45" t="s">
        <v>141</v>
      </c>
      <c r="C118" s="22"/>
      <c r="D118" s="22"/>
      <c r="E118" s="22">
        <v>121397</v>
      </c>
      <c r="F118" s="22"/>
      <c r="G118" s="63">
        <f t="shared" si="47"/>
        <v>121397</v>
      </c>
      <c r="H118" s="63"/>
      <c r="I118" s="63"/>
      <c r="J118" s="63">
        <v>187.64321236559138</v>
      </c>
      <c r="K118" s="63"/>
      <c r="L118" s="63">
        <f t="shared" si="48"/>
        <v>187.64321236559138</v>
      </c>
    </row>
    <row r="119" spans="1:12">
      <c r="A119" s="45"/>
      <c r="B119" s="45" t="s">
        <v>142</v>
      </c>
      <c r="C119" s="22"/>
      <c r="D119" s="22"/>
      <c r="E119" s="22">
        <v>18248</v>
      </c>
      <c r="F119" s="22"/>
      <c r="G119" s="63">
        <f t="shared" si="47"/>
        <v>18248</v>
      </c>
      <c r="H119" s="63"/>
      <c r="I119" s="63"/>
      <c r="J119" s="63">
        <v>28.205913978494621</v>
      </c>
      <c r="K119" s="63"/>
      <c r="L119" s="63">
        <f t="shared" si="48"/>
        <v>28.205913978494621</v>
      </c>
    </row>
    <row r="120" spans="1:12">
      <c r="A120" s="45"/>
      <c r="B120" s="45" t="s">
        <v>143</v>
      </c>
      <c r="C120" s="22"/>
      <c r="D120" s="22"/>
      <c r="E120" s="22">
        <v>45872</v>
      </c>
      <c r="F120" s="22">
        <v>22808</v>
      </c>
      <c r="G120" s="63">
        <f t="shared" si="47"/>
        <v>68680</v>
      </c>
      <c r="H120" s="63"/>
      <c r="I120" s="63"/>
      <c r="J120" s="63">
        <v>70.904301075268819</v>
      </c>
      <c r="K120" s="63">
        <v>35.254301075268813</v>
      </c>
      <c r="L120" s="63">
        <f t="shared" si="48"/>
        <v>106.15860215053763</v>
      </c>
    </row>
    <row r="121" spans="1:12">
      <c r="A121" s="45"/>
      <c r="B121" s="45" t="s">
        <v>144</v>
      </c>
      <c r="C121" s="22"/>
      <c r="D121" s="22"/>
      <c r="E121" s="22">
        <v>38776</v>
      </c>
      <c r="F121" s="22">
        <v>34728</v>
      </c>
      <c r="G121" s="63">
        <f t="shared" si="47"/>
        <v>73504</v>
      </c>
      <c r="H121" s="63"/>
      <c r="I121" s="63"/>
      <c r="J121" s="63">
        <v>59.936021505376338</v>
      </c>
      <c r="K121" s="63">
        <v>53.679032258064517</v>
      </c>
      <c r="L121" s="63">
        <f t="shared" si="48"/>
        <v>113.61505376344086</v>
      </c>
    </row>
    <row r="122" spans="1:12">
      <c r="A122" s="45"/>
      <c r="B122" s="45" t="s">
        <v>145</v>
      </c>
      <c r="C122" s="22"/>
      <c r="D122" s="22"/>
      <c r="E122" s="22">
        <v>74891</v>
      </c>
      <c r="F122" s="22">
        <v>90150</v>
      </c>
      <c r="G122" s="63">
        <f t="shared" si="47"/>
        <v>165041</v>
      </c>
      <c r="H122" s="63"/>
      <c r="I122" s="63"/>
      <c r="J122" s="63">
        <v>115.758938172043</v>
      </c>
      <c r="K122" s="63">
        <v>139.34475806451613</v>
      </c>
      <c r="L122" s="63">
        <f t="shared" si="48"/>
        <v>255.10369623655913</v>
      </c>
    </row>
    <row r="123" spans="1:12">
      <c r="A123" s="45"/>
      <c r="B123" s="45" t="s">
        <v>147</v>
      </c>
      <c r="C123" s="22"/>
      <c r="D123" s="22"/>
      <c r="E123" s="22">
        <v>595580</v>
      </c>
      <c r="F123" s="22">
        <v>57896</v>
      </c>
      <c r="G123" s="63">
        <f t="shared" si="47"/>
        <v>653476</v>
      </c>
      <c r="H123" s="63"/>
      <c r="I123" s="63"/>
      <c r="J123" s="63">
        <v>920.58736559139777</v>
      </c>
      <c r="K123" s="63">
        <v>89.489784946236554</v>
      </c>
      <c r="L123" s="63">
        <f t="shared" si="48"/>
        <v>1010.0771505376343</v>
      </c>
    </row>
    <row r="124" spans="1:12">
      <c r="A124" s="37">
        <v>38</v>
      </c>
      <c r="B124" s="49" t="s">
        <v>46</v>
      </c>
      <c r="C124" s="50">
        <v>0</v>
      </c>
      <c r="D124" s="50">
        <v>0</v>
      </c>
      <c r="E124" s="50">
        <v>483780</v>
      </c>
      <c r="F124" s="50">
        <v>108138</v>
      </c>
      <c r="G124" s="31">
        <f t="shared" si="47"/>
        <v>591918</v>
      </c>
      <c r="H124" s="51" t="s">
        <v>203</v>
      </c>
      <c r="I124" s="51" t="s">
        <v>203</v>
      </c>
      <c r="J124" s="32">
        <v>747.77822580645159</v>
      </c>
      <c r="K124" s="32">
        <v>167.14879032258062</v>
      </c>
      <c r="L124" s="32">
        <f>H124+I124+J124+K124</f>
        <v>914.92701612903215</v>
      </c>
    </row>
    <row r="125" spans="1:12" ht="30">
      <c r="A125" s="45"/>
      <c r="B125" s="48" t="s">
        <v>148</v>
      </c>
      <c r="C125" s="22"/>
      <c r="D125" s="22"/>
      <c r="E125" s="22">
        <v>483780</v>
      </c>
      <c r="F125" s="22">
        <v>108138</v>
      </c>
      <c r="G125" s="63">
        <f t="shared" si="47"/>
        <v>591918</v>
      </c>
      <c r="H125" s="63"/>
      <c r="I125" s="63"/>
      <c r="J125" s="63">
        <v>747.77822580645159</v>
      </c>
      <c r="K125" s="63">
        <v>167.14879032258062</v>
      </c>
      <c r="L125" s="63">
        <f>SUM(H125:K125)</f>
        <v>914.92701612903215</v>
      </c>
    </row>
    <row r="126" spans="1:12">
      <c r="A126" s="37">
        <v>39</v>
      </c>
      <c r="B126" s="30" t="s">
        <v>47</v>
      </c>
      <c r="C126" s="31">
        <v>121220</v>
      </c>
      <c r="D126" s="31">
        <v>0</v>
      </c>
      <c r="E126" s="31">
        <v>3062669</v>
      </c>
      <c r="F126" s="31">
        <v>2322648</v>
      </c>
      <c r="G126" s="31">
        <f t="shared" si="47"/>
        <v>5506537</v>
      </c>
      <c r="H126" s="32">
        <v>187.36962365591398</v>
      </c>
      <c r="I126" s="32" t="s">
        <v>203</v>
      </c>
      <c r="J126" s="32">
        <v>4733.9641801075259</v>
      </c>
      <c r="K126" s="32">
        <v>3590.1145161290319</v>
      </c>
      <c r="L126" s="32">
        <f>H126+I126+J126+K126</f>
        <v>8511.4483198924718</v>
      </c>
    </row>
    <row r="127" spans="1:12">
      <c r="A127" s="45"/>
      <c r="B127" s="45" t="s">
        <v>149</v>
      </c>
      <c r="C127" s="22">
        <v>121220</v>
      </c>
      <c r="D127" s="22">
        <v>0</v>
      </c>
      <c r="E127" s="22">
        <v>3062669</v>
      </c>
      <c r="F127" s="22">
        <v>2322648</v>
      </c>
      <c r="G127" s="63">
        <f>C127+D127+E127+F127</f>
        <v>5506537</v>
      </c>
      <c r="H127" s="63">
        <v>187.36962365591398</v>
      </c>
      <c r="I127" s="63"/>
      <c r="J127" s="63">
        <v>4733.9641801075259</v>
      </c>
      <c r="K127" s="63">
        <v>3590.1145161290319</v>
      </c>
      <c r="L127" s="63">
        <f>H127+I127+J127+K127</f>
        <v>8511.4483198924718</v>
      </c>
    </row>
    <row r="128" spans="1:12">
      <c r="A128" s="37">
        <v>40</v>
      </c>
      <c r="B128" s="30" t="s">
        <v>48</v>
      </c>
      <c r="C128" s="31">
        <v>679772</v>
      </c>
      <c r="D128" s="31">
        <v>0</v>
      </c>
      <c r="E128" s="31">
        <v>7284864</v>
      </c>
      <c r="F128" s="31">
        <v>2182570</v>
      </c>
      <c r="G128" s="31">
        <f t="shared" ref="G128" si="49">SUM(C128:F128)</f>
        <v>10147206</v>
      </c>
      <c r="H128" s="32">
        <v>1050.7228494623655</v>
      </c>
      <c r="I128" s="32" t="s">
        <v>203</v>
      </c>
      <c r="J128" s="32">
        <v>11260.206451612903</v>
      </c>
      <c r="K128" s="32">
        <v>3373.5961021505377</v>
      </c>
      <c r="L128" s="32">
        <f>H128+I128+J128+K128</f>
        <v>15684.525403225805</v>
      </c>
    </row>
    <row r="129" spans="1:12">
      <c r="A129" s="45"/>
      <c r="B129" s="45" t="s">
        <v>150</v>
      </c>
      <c r="C129" s="22">
        <v>679772</v>
      </c>
      <c r="D129" s="22"/>
      <c r="E129" s="22">
        <v>2986794.2399999998</v>
      </c>
      <c r="F129" s="22">
        <v>720248.1</v>
      </c>
      <c r="G129" s="63">
        <f>SUM(C129:F129)</f>
        <v>4386814.34</v>
      </c>
      <c r="H129" s="63">
        <v>1050.7228494623655</v>
      </c>
      <c r="I129" s="63"/>
      <c r="J129" s="63">
        <v>4616.6846451612892</v>
      </c>
      <c r="K129" s="63">
        <v>1113.2867137096773</v>
      </c>
      <c r="L129" s="63">
        <f>SUM(H129:K129)</f>
        <v>6780.6942083333315</v>
      </c>
    </row>
    <row r="130" spans="1:12">
      <c r="A130" s="45"/>
      <c r="B130" s="45" t="s">
        <v>151</v>
      </c>
      <c r="C130" s="22"/>
      <c r="D130" s="22"/>
      <c r="E130" s="22">
        <v>4298069.76</v>
      </c>
      <c r="F130" s="22">
        <v>1462321.9000000001</v>
      </c>
      <c r="G130" s="63">
        <f>SUM(C130:F130)</f>
        <v>5760391.6600000001</v>
      </c>
      <c r="H130" s="63"/>
      <c r="I130" s="63"/>
      <c r="J130" s="63">
        <v>6643.5218064516121</v>
      </c>
      <c r="K130" s="63">
        <v>2260.3093884408604</v>
      </c>
      <c r="L130" s="63">
        <f>SUM(H130:K130)</f>
        <v>8903.8311948924729</v>
      </c>
    </row>
    <row r="131" spans="1:12">
      <c r="A131" s="37">
        <v>41</v>
      </c>
      <c r="B131" s="30" t="s">
        <v>49</v>
      </c>
      <c r="C131" s="31">
        <v>0</v>
      </c>
      <c r="D131" s="31">
        <v>0</v>
      </c>
      <c r="E131" s="31">
        <v>555674</v>
      </c>
      <c r="F131" s="31">
        <v>447589</v>
      </c>
      <c r="G131" s="31">
        <f t="shared" ref="G131" si="50">SUM(C131:F131)</f>
        <v>1003263</v>
      </c>
      <c r="H131" s="32" t="s">
        <v>203</v>
      </c>
      <c r="I131" s="32" t="s">
        <v>203</v>
      </c>
      <c r="J131" s="32">
        <v>858.90470430107518</v>
      </c>
      <c r="K131" s="32">
        <v>691.83783602150538</v>
      </c>
      <c r="L131" s="32">
        <f>H131+I131+J131+K131</f>
        <v>1550.7425403225807</v>
      </c>
    </row>
    <row r="132" spans="1:12">
      <c r="A132" s="45"/>
      <c r="B132" s="45" t="s">
        <v>152</v>
      </c>
      <c r="C132" s="22"/>
      <c r="D132" s="22"/>
      <c r="E132" s="22">
        <v>555674</v>
      </c>
      <c r="F132" s="22">
        <v>447589</v>
      </c>
      <c r="G132" s="63">
        <f>F132+E132</f>
        <v>1003263</v>
      </c>
      <c r="H132" s="63"/>
      <c r="I132" s="63"/>
      <c r="J132" s="63">
        <v>858.90470430107518</v>
      </c>
      <c r="K132" s="63">
        <v>691.83783602150538</v>
      </c>
      <c r="L132" s="63">
        <f>H132+I132+J132+K132</f>
        <v>1550.7425403225807</v>
      </c>
    </row>
    <row r="133" spans="1:12">
      <c r="A133" s="37">
        <v>42</v>
      </c>
      <c r="B133" s="30" t="s">
        <v>50</v>
      </c>
      <c r="C133" s="52">
        <v>485963</v>
      </c>
      <c r="D133" s="31"/>
      <c r="E133" s="52">
        <v>2158632</v>
      </c>
      <c r="F133" s="52">
        <v>2096852</v>
      </c>
      <c r="G133" s="31">
        <f>SUM(C133:F133)</f>
        <v>4741447</v>
      </c>
      <c r="H133" s="32">
        <v>751.15248655913967</v>
      </c>
      <c r="I133" s="32" t="s">
        <v>203</v>
      </c>
      <c r="J133" s="32">
        <v>3336.5951612903223</v>
      </c>
      <c r="K133" s="32">
        <v>3241.1018817204299</v>
      </c>
      <c r="L133" s="32">
        <f>H133+I133+J133+K133</f>
        <v>7328.8495295698922</v>
      </c>
    </row>
    <row r="134" spans="1:12">
      <c r="A134" s="45"/>
      <c r="B134" s="45" t="s">
        <v>153</v>
      </c>
      <c r="C134" s="22">
        <v>485963</v>
      </c>
      <c r="D134" s="22"/>
      <c r="E134" s="22">
        <v>192982</v>
      </c>
      <c r="F134" s="22">
        <v>355626</v>
      </c>
      <c r="G134" s="63">
        <f t="shared" ref="G134:G139" si="51">SUM(C134:F134)</f>
        <v>1034571</v>
      </c>
      <c r="H134" s="63">
        <v>751.15248655913967</v>
      </c>
      <c r="I134" s="63"/>
      <c r="J134" s="63">
        <v>298.29206989247308</v>
      </c>
      <c r="K134" s="63">
        <v>549.69072580645161</v>
      </c>
      <c r="L134" s="63">
        <f>SUM(H134:K134)</f>
        <v>1599.1352822580643</v>
      </c>
    </row>
    <row r="135" spans="1:12">
      <c r="A135" s="45"/>
      <c r="B135" s="45" t="s">
        <v>154</v>
      </c>
      <c r="C135" s="22"/>
      <c r="D135" s="22"/>
      <c r="E135" s="22">
        <v>929075</v>
      </c>
      <c r="F135" s="22">
        <v>997472</v>
      </c>
      <c r="G135" s="63">
        <f t="shared" si="51"/>
        <v>1926547</v>
      </c>
      <c r="H135" s="63"/>
      <c r="I135" s="63"/>
      <c r="J135" s="63">
        <v>1436.0702284946237</v>
      </c>
      <c r="K135" s="63">
        <v>1541.7913978494623</v>
      </c>
      <c r="L135" s="63">
        <f t="shared" ref="L135:L139" si="52">SUM(H135:K135)</f>
        <v>2977.8616263440863</v>
      </c>
    </row>
    <row r="136" spans="1:12">
      <c r="A136" s="45"/>
      <c r="B136" s="45" t="s">
        <v>155</v>
      </c>
      <c r="C136" s="22"/>
      <c r="D136" s="22"/>
      <c r="E136" s="22">
        <v>467344</v>
      </c>
      <c r="F136" s="22"/>
      <c r="G136" s="63">
        <f t="shared" si="51"/>
        <v>467344</v>
      </c>
      <c r="H136" s="63"/>
      <c r="I136" s="63"/>
      <c r="J136" s="63">
        <v>722.37311827956978</v>
      </c>
      <c r="K136" s="63"/>
      <c r="L136" s="63">
        <f t="shared" si="52"/>
        <v>722.37311827956978</v>
      </c>
    </row>
    <row r="137" spans="1:12">
      <c r="A137" s="45"/>
      <c r="B137" s="45" t="s">
        <v>199</v>
      </c>
      <c r="C137" s="22"/>
      <c r="D137" s="22"/>
      <c r="E137" s="22">
        <v>311490</v>
      </c>
      <c r="F137" s="22">
        <v>635137</v>
      </c>
      <c r="G137" s="63">
        <f t="shared" si="51"/>
        <v>946627</v>
      </c>
      <c r="H137" s="63"/>
      <c r="I137" s="63"/>
      <c r="J137" s="63">
        <v>481.4697580645161</v>
      </c>
      <c r="K137" s="63">
        <v>981.73057795698912</v>
      </c>
      <c r="L137" s="63">
        <f t="shared" si="52"/>
        <v>1463.2003360215053</v>
      </c>
    </row>
    <row r="138" spans="1:12">
      <c r="A138" s="45"/>
      <c r="B138" s="45" t="s">
        <v>200</v>
      </c>
      <c r="C138" s="22"/>
      <c r="D138" s="22"/>
      <c r="E138" s="22">
        <v>44900</v>
      </c>
      <c r="F138" s="22">
        <v>108617</v>
      </c>
      <c r="G138" s="63">
        <f t="shared" si="51"/>
        <v>153517</v>
      </c>
      <c r="H138" s="63"/>
      <c r="I138" s="63"/>
      <c r="J138" s="63">
        <v>69.401881720430097</v>
      </c>
      <c r="K138" s="63">
        <v>167.88918010752687</v>
      </c>
      <c r="L138" s="63">
        <f t="shared" si="52"/>
        <v>237.29106182795698</v>
      </c>
    </row>
    <row r="139" spans="1:12">
      <c r="A139" s="45"/>
      <c r="B139" s="45" t="s">
        <v>201</v>
      </c>
      <c r="C139" s="22"/>
      <c r="D139" s="22"/>
      <c r="E139" s="22">
        <v>212841</v>
      </c>
      <c r="F139" s="22"/>
      <c r="G139" s="63">
        <f t="shared" si="51"/>
        <v>212841</v>
      </c>
      <c r="H139" s="63"/>
      <c r="I139" s="63"/>
      <c r="J139" s="63">
        <v>328.98810483870966</v>
      </c>
      <c r="K139" s="63"/>
      <c r="L139" s="63">
        <f t="shared" si="52"/>
        <v>328.98810483870966</v>
      </c>
    </row>
    <row r="140" spans="1:12">
      <c r="A140" s="37">
        <v>43</v>
      </c>
      <c r="B140" s="30" t="s">
        <v>51</v>
      </c>
      <c r="C140" s="31">
        <v>1036380</v>
      </c>
      <c r="D140" s="31">
        <v>131446</v>
      </c>
      <c r="E140" s="52">
        <v>3860549</v>
      </c>
      <c r="F140" s="31">
        <v>1033581</v>
      </c>
      <c r="G140" s="31">
        <f>SUM(C140:F140)</f>
        <v>6061956</v>
      </c>
      <c r="H140" s="32">
        <v>1601.9314516129032</v>
      </c>
      <c r="I140" s="32">
        <v>203.17594086021506</v>
      </c>
      <c r="J140" s="32">
        <v>5967.2464381720429</v>
      </c>
      <c r="K140" s="32">
        <v>1597.6050403225804</v>
      </c>
      <c r="L140" s="32">
        <f>H140+I140+J140+K140</f>
        <v>9369.9588709677409</v>
      </c>
    </row>
    <row r="141" spans="1:12">
      <c r="A141" s="45"/>
      <c r="B141" s="45" t="s">
        <v>156</v>
      </c>
      <c r="C141" s="22">
        <v>1036380</v>
      </c>
      <c r="D141" s="22">
        <v>131446</v>
      </c>
      <c r="E141" s="22">
        <v>2262837</v>
      </c>
      <c r="F141" s="22">
        <v>813568</v>
      </c>
      <c r="G141" s="63">
        <f>C141+D141+E141+F141</f>
        <v>4244231</v>
      </c>
      <c r="H141" s="63">
        <v>1601.9314516129032</v>
      </c>
      <c r="I141" s="63">
        <v>203.17594086021506</v>
      </c>
      <c r="J141" s="63">
        <v>3497.6647177419354</v>
      </c>
      <c r="K141" s="63">
        <v>1257.5311827956989</v>
      </c>
      <c r="L141" s="63">
        <f>H141+I141+J141+K141</f>
        <v>6560.3032930107529</v>
      </c>
    </row>
    <row r="142" spans="1:12">
      <c r="A142" s="45"/>
      <c r="B142" s="45" t="s">
        <v>157</v>
      </c>
      <c r="C142" s="22"/>
      <c r="D142" s="22"/>
      <c r="E142" s="22">
        <v>1561591</v>
      </c>
      <c r="F142" s="22">
        <v>201328</v>
      </c>
      <c r="G142" s="63">
        <f t="shared" ref="G142:G143" si="53">C142+D142+E142+F142</f>
        <v>1762919</v>
      </c>
      <c r="H142" s="63"/>
      <c r="I142" s="63"/>
      <c r="J142" s="63">
        <v>2413.7495295698923</v>
      </c>
      <c r="K142" s="63">
        <v>311.19247311827957</v>
      </c>
      <c r="L142" s="63">
        <f t="shared" ref="L142:L143" si="54">H142+I142+J142+K142</f>
        <v>2724.9420026881717</v>
      </c>
    </row>
    <row r="143" spans="1:12">
      <c r="A143" s="45"/>
      <c r="B143" s="45" t="s">
        <v>197</v>
      </c>
      <c r="C143" s="22"/>
      <c r="D143" s="22"/>
      <c r="E143" s="22">
        <v>36121</v>
      </c>
      <c r="F143" s="22">
        <v>18685</v>
      </c>
      <c r="G143" s="63">
        <f t="shared" si="53"/>
        <v>54806</v>
      </c>
      <c r="H143" s="63"/>
      <c r="I143" s="63"/>
      <c r="J143" s="63">
        <v>55.832190860215043</v>
      </c>
      <c r="K143" s="63">
        <v>28.881384408602148</v>
      </c>
      <c r="L143" s="63">
        <f t="shared" si="54"/>
        <v>84.713575268817195</v>
      </c>
    </row>
    <row r="144" spans="1:12">
      <c r="A144" s="37">
        <v>44</v>
      </c>
      <c r="B144" s="30" t="s">
        <v>52</v>
      </c>
      <c r="C144" s="31">
        <v>0</v>
      </c>
      <c r="D144" s="31">
        <v>9948</v>
      </c>
      <c r="E144" s="53">
        <v>3214292</v>
      </c>
      <c r="F144" s="51">
        <v>2699191</v>
      </c>
      <c r="G144" s="31">
        <f t="shared" ref="G144" si="55">SUM(C144:F144)</f>
        <v>5923431</v>
      </c>
      <c r="H144" s="32" t="s">
        <v>203</v>
      </c>
      <c r="I144" s="32">
        <v>15.376612903225805</v>
      </c>
      <c r="J144" s="32">
        <v>4968.3276881720431</v>
      </c>
      <c r="K144" s="32">
        <v>4172.1366263440859</v>
      </c>
      <c r="L144" s="32">
        <f>H144+I144+J144+K144</f>
        <v>9155.8409274193546</v>
      </c>
    </row>
    <row r="145" spans="1:12">
      <c r="A145" s="45"/>
      <c r="B145" s="45" t="s">
        <v>158</v>
      </c>
      <c r="C145" s="22">
        <v>0</v>
      </c>
      <c r="D145" s="22">
        <v>9948</v>
      </c>
      <c r="E145" s="22">
        <v>3214292</v>
      </c>
      <c r="F145" s="22">
        <v>2699191</v>
      </c>
      <c r="G145" s="22">
        <f t="shared" ref="G145" si="56">G144</f>
        <v>5923431</v>
      </c>
      <c r="H145" s="63"/>
      <c r="I145" s="63">
        <v>15.376612903225805</v>
      </c>
      <c r="J145" s="63">
        <v>4968.3276881720431</v>
      </c>
      <c r="K145" s="63">
        <v>4172.1366263440859</v>
      </c>
      <c r="L145" s="63">
        <f t="shared" ref="L145:L156" si="57">H145+I145+J145+K145</f>
        <v>9155.8409274193546</v>
      </c>
    </row>
    <row r="146" spans="1:12">
      <c r="A146" s="37">
        <v>45</v>
      </c>
      <c r="B146" s="30" t="s">
        <v>53</v>
      </c>
      <c r="C146" s="31">
        <v>14541</v>
      </c>
      <c r="D146" s="31">
        <v>0</v>
      </c>
      <c r="E146" s="52">
        <v>1158328</v>
      </c>
      <c r="F146" s="31">
        <v>722588</v>
      </c>
      <c r="G146" s="31">
        <f t="shared" ref="G146:G157" si="58">SUM(C146:F146)</f>
        <v>1895457</v>
      </c>
      <c r="H146" s="32">
        <v>22.476008064516126</v>
      </c>
      <c r="I146" s="32" t="s">
        <v>203</v>
      </c>
      <c r="J146" s="32">
        <v>1790.4263440860216</v>
      </c>
      <c r="K146" s="32">
        <v>1116.9034946236559</v>
      </c>
      <c r="L146" s="32">
        <f t="shared" si="57"/>
        <v>2929.8058467741939</v>
      </c>
    </row>
    <row r="147" spans="1:12">
      <c r="A147" s="45"/>
      <c r="B147" s="45" t="s">
        <v>159</v>
      </c>
      <c r="C147" s="22"/>
      <c r="D147" s="22"/>
      <c r="E147" s="22">
        <v>1158328</v>
      </c>
      <c r="F147" s="22">
        <v>722588</v>
      </c>
      <c r="G147" s="63">
        <f t="shared" si="58"/>
        <v>1880916</v>
      </c>
      <c r="H147" s="63"/>
      <c r="I147" s="63"/>
      <c r="J147" s="63">
        <v>1790.4263440860216</v>
      </c>
      <c r="K147" s="63">
        <v>1116.9034946236559</v>
      </c>
      <c r="L147" s="63">
        <f t="shared" si="57"/>
        <v>2907.3298387096775</v>
      </c>
    </row>
    <row r="148" spans="1:12">
      <c r="A148" s="37">
        <v>46</v>
      </c>
      <c r="B148" s="30" t="s">
        <v>54</v>
      </c>
      <c r="C148" s="31">
        <v>64984</v>
      </c>
      <c r="D148" s="31">
        <v>0</v>
      </c>
      <c r="E148" s="31">
        <v>2482432</v>
      </c>
      <c r="F148" s="31">
        <v>833798</v>
      </c>
      <c r="G148" s="31">
        <f t="shared" si="58"/>
        <v>3381214</v>
      </c>
      <c r="H148" s="32">
        <v>100.44569892473118</v>
      </c>
      <c r="I148" s="32" t="s">
        <v>203</v>
      </c>
      <c r="J148" s="32">
        <v>3837.092473118279</v>
      </c>
      <c r="K148" s="32">
        <v>1288.8006720430108</v>
      </c>
      <c r="L148" s="32">
        <f t="shared" si="57"/>
        <v>5226.3388440860208</v>
      </c>
    </row>
    <row r="149" spans="1:12">
      <c r="A149" s="45"/>
      <c r="B149" s="45" t="s">
        <v>160</v>
      </c>
      <c r="C149" s="22">
        <v>64984</v>
      </c>
      <c r="D149" s="22"/>
      <c r="E149" s="22">
        <v>161358.08000000002</v>
      </c>
      <c r="F149" s="22">
        <v>99221.962</v>
      </c>
      <c r="G149" s="63">
        <f t="shared" si="58"/>
        <v>325564.04200000002</v>
      </c>
      <c r="H149" s="63">
        <v>100.44569892473118</v>
      </c>
      <c r="I149" s="63"/>
      <c r="J149" s="63">
        <v>249.41101075268818</v>
      </c>
      <c r="K149" s="63">
        <v>153.36727997311826</v>
      </c>
      <c r="L149" s="63">
        <f t="shared" si="57"/>
        <v>503.22398965053765</v>
      </c>
    </row>
    <row r="150" spans="1:12">
      <c r="A150" s="45"/>
      <c r="B150" s="45" t="s">
        <v>163</v>
      </c>
      <c r="C150" s="22"/>
      <c r="D150" s="22"/>
      <c r="E150" s="22">
        <v>64543.231999999996</v>
      </c>
      <c r="F150" s="22"/>
      <c r="G150" s="63">
        <f t="shared" si="58"/>
        <v>64543.231999999996</v>
      </c>
      <c r="H150" s="63"/>
      <c r="I150" s="63"/>
      <c r="J150" s="63">
        <v>99.76440430107526</v>
      </c>
      <c r="K150" s="63"/>
      <c r="L150" s="63">
        <f t="shared" si="57"/>
        <v>99.76440430107526</v>
      </c>
    </row>
    <row r="151" spans="1:12">
      <c r="A151" s="45"/>
      <c r="B151" s="45" t="s">
        <v>164</v>
      </c>
      <c r="C151" s="22"/>
      <c r="D151" s="22"/>
      <c r="E151" s="22">
        <v>198594.56</v>
      </c>
      <c r="F151" s="22">
        <v>35019.516000000003</v>
      </c>
      <c r="G151" s="63">
        <f t="shared" si="58"/>
        <v>233614.076</v>
      </c>
      <c r="H151" s="63"/>
      <c r="I151" s="63"/>
      <c r="J151" s="63">
        <v>306.96739784946237</v>
      </c>
      <c r="K151" s="63">
        <v>54.129628225806449</v>
      </c>
      <c r="L151" s="63">
        <f t="shared" si="57"/>
        <v>361.09702607526884</v>
      </c>
    </row>
    <row r="152" spans="1:12">
      <c r="A152" s="45"/>
      <c r="B152" s="45" t="s">
        <v>161</v>
      </c>
      <c r="C152" s="22"/>
      <c r="D152" s="22"/>
      <c r="E152" s="22">
        <v>834097.152</v>
      </c>
      <c r="F152" s="22">
        <v>184269.35800000001</v>
      </c>
      <c r="G152" s="63">
        <f t="shared" si="58"/>
        <v>1018366.51</v>
      </c>
      <c r="H152" s="63"/>
      <c r="I152" s="63"/>
      <c r="J152" s="63">
        <v>1289.2630709677419</v>
      </c>
      <c r="K152" s="63">
        <v>284.82494852150541</v>
      </c>
      <c r="L152" s="63">
        <f t="shared" si="57"/>
        <v>1574.0880194892472</v>
      </c>
    </row>
    <row r="153" spans="1:12">
      <c r="A153" s="45"/>
      <c r="B153" s="45" t="s">
        <v>167</v>
      </c>
      <c r="C153" s="22"/>
      <c r="D153" s="22"/>
      <c r="E153" s="22">
        <v>873816.06400000001</v>
      </c>
      <c r="F153" s="22">
        <v>338521.9879999999</v>
      </c>
      <c r="G153" s="63">
        <f t="shared" si="58"/>
        <v>1212338.0519999999</v>
      </c>
      <c r="H153" s="63"/>
      <c r="I153" s="63"/>
      <c r="J153" s="63">
        <v>1350.6565505376345</v>
      </c>
      <c r="K153" s="63">
        <v>523.25307284946211</v>
      </c>
      <c r="L153" s="63">
        <f t="shared" si="57"/>
        <v>1873.9096233870966</v>
      </c>
    </row>
    <row r="154" spans="1:12">
      <c r="A154" s="45"/>
      <c r="B154" s="45" t="s">
        <v>166</v>
      </c>
      <c r="C154" s="22"/>
      <c r="D154" s="22"/>
      <c r="E154" s="22">
        <v>139016.19200000001</v>
      </c>
      <c r="F154" s="22">
        <v>62534.85</v>
      </c>
      <c r="G154" s="63">
        <f t="shared" si="58"/>
        <v>201551.04200000002</v>
      </c>
      <c r="H154" s="63"/>
      <c r="I154" s="63"/>
      <c r="J154" s="63">
        <v>214.87717849462365</v>
      </c>
      <c r="K154" s="63">
        <v>96.660050403225796</v>
      </c>
      <c r="L154" s="63">
        <f t="shared" si="57"/>
        <v>311.53722889784945</v>
      </c>
    </row>
    <row r="155" spans="1:12">
      <c r="A155" s="45"/>
      <c r="B155" s="45" t="s">
        <v>162</v>
      </c>
      <c r="C155" s="22"/>
      <c r="D155" s="22"/>
      <c r="E155" s="22">
        <v>126604.03199999999</v>
      </c>
      <c r="F155" s="22">
        <v>40856.101999999999</v>
      </c>
      <c r="G155" s="63">
        <f t="shared" si="58"/>
        <v>167460.13399999999</v>
      </c>
      <c r="H155" s="63"/>
      <c r="I155" s="63"/>
      <c r="J155" s="63">
        <v>195.69171612903222</v>
      </c>
      <c r="K155" s="63">
        <v>63.151232930107518</v>
      </c>
      <c r="L155" s="63">
        <f t="shared" si="57"/>
        <v>258.84294905913976</v>
      </c>
    </row>
    <row r="156" spans="1:12">
      <c r="A156" s="45"/>
      <c r="B156" s="45" t="s">
        <v>165</v>
      </c>
      <c r="C156" s="22"/>
      <c r="D156" s="22"/>
      <c r="E156" s="22">
        <v>84402.688000000009</v>
      </c>
      <c r="F156" s="22">
        <v>73374.224000000002</v>
      </c>
      <c r="G156" s="63">
        <f t="shared" si="58"/>
        <v>157776.91200000001</v>
      </c>
      <c r="H156" s="63"/>
      <c r="I156" s="63"/>
      <c r="J156" s="63">
        <v>130.46114408602151</v>
      </c>
      <c r="K156" s="63">
        <v>113.41445913978495</v>
      </c>
      <c r="L156" s="63">
        <f t="shared" si="57"/>
        <v>243.87560322580646</v>
      </c>
    </row>
    <row r="157" spans="1:12">
      <c r="A157" s="37">
        <v>47</v>
      </c>
      <c r="B157" s="30" t="s">
        <v>55</v>
      </c>
      <c r="C157" s="31">
        <v>345896</v>
      </c>
      <c r="D157" s="31">
        <v>0</v>
      </c>
      <c r="E157" s="52">
        <v>1277681</v>
      </c>
      <c r="F157" s="31">
        <v>476449</v>
      </c>
      <c r="G157" s="31">
        <f t="shared" si="58"/>
        <v>2100026</v>
      </c>
      <c r="H157" s="32">
        <v>534.65107526881718</v>
      </c>
      <c r="I157" s="32" t="s">
        <v>203</v>
      </c>
      <c r="J157" s="32">
        <v>1974.9101478494622</v>
      </c>
      <c r="K157" s="32">
        <v>736.44670698924722</v>
      </c>
      <c r="L157" s="32">
        <f>H157+I157+J157+K157</f>
        <v>3246.0079301075266</v>
      </c>
    </row>
    <row r="158" spans="1:12">
      <c r="A158" s="45"/>
      <c r="B158" s="45" t="s">
        <v>168</v>
      </c>
      <c r="C158" s="22">
        <v>345896</v>
      </c>
      <c r="D158" s="22">
        <v>0</v>
      </c>
      <c r="E158" s="22">
        <v>1277681</v>
      </c>
      <c r="F158" s="22">
        <v>476449</v>
      </c>
      <c r="G158" s="63">
        <f t="shared" ref="G158" si="59">G157*100%</f>
        <v>2100026</v>
      </c>
      <c r="H158" s="63">
        <v>534.65107526881718</v>
      </c>
      <c r="I158" s="63"/>
      <c r="J158" s="63">
        <v>1974.9101478494622</v>
      </c>
      <c r="K158" s="63">
        <v>736.44670698924722</v>
      </c>
      <c r="L158" s="63">
        <f>SUM(H158:K158)</f>
        <v>3246.0079301075266</v>
      </c>
    </row>
    <row r="159" spans="1:12">
      <c r="A159" s="37">
        <v>48</v>
      </c>
      <c r="B159" s="30" t="s">
        <v>56</v>
      </c>
      <c r="C159" s="31">
        <v>0</v>
      </c>
      <c r="D159" s="31">
        <v>10072</v>
      </c>
      <c r="E159" s="52">
        <v>1368896</v>
      </c>
      <c r="F159" s="31">
        <v>846147</v>
      </c>
      <c r="G159" s="31">
        <f t="shared" ref="G159" si="60">SUM(C159:F159)</f>
        <v>2225115</v>
      </c>
      <c r="H159" s="32" t="s">
        <v>203</v>
      </c>
      <c r="I159" s="32">
        <v>15.568279569892471</v>
      </c>
      <c r="J159" s="32">
        <v>2115.9010752688173</v>
      </c>
      <c r="K159" s="32">
        <v>1307.8885080645161</v>
      </c>
      <c r="L159" s="32">
        <f t="shared" ref="L159:L198" si="61">SUM(H159:K159)</f>
        <v>3439.3578629032263</v>
      </c>
    </row>
    <row r="160" spans="1:12">
      <c r="A160" s="45"/>
      <c r="B160" s="45" t="s">
        <v>169</v>
      </c>
      <c r="C160" s="22"/>
      <c r="D160" s="22">
        <v>10072</v>
      </c>
      <c r="E160" s="22">
        <v>1368896</v>
      </c>
      <c r="F160" s="22">
        <v>846147</v>
      </c>
      <c r="G160" s="63">
        <f t="shared" ref="G160" si="62">G159*100%</f>
        <v>2225115</v>
      </c>
      <c r="H160" s="63"/>
      <c r="I160" s="63">
        <v>15.568279569892471</v>
      </c>
      <c r="J160" s="63">
        <v>2115.9010752688173</v>
      </c>
      <c r="K160" s="63">
        <v>1307.8885080645161</v>
      </c>
      <c r="L160" s="63">
        <f t="shared" si="61"/>
        <v>3439.3578629032263</v>
      </c>
    </row>
    <row r="161" spans="1:12">
      <c r="A161" s="37">
        <v>49</v>
      </c>
      <c r="B161" s="30" t="s">
        <v>57</v>
      </c>
      <c r="C161" s="31">
        <v>0</v>
      </c>
      <c r="D161" s="31">
        <v>0</v>
      </c>
      <c r="E161" s="52">
        <v>144108</v>
      </c>
      <c r="F161" s="31">
        <v>193817</v>
      </c>
      <c r="G161" s="31">
        <f t="shared" ref="G161" si="63">SUM(C161:F161)</f>
        <v>337925</v>
      </c>
      <c r="H161" s="32" t="s">
        <v>203</v>
      </c>
      <c r="I161" s="32" t="s">
        <v>203</v>
      </c>
      <c r="J161" s="32">
        <v>222.74758064516126</v>
      </c>
      <c r="K161" s="32">
        <v>299.58272849462361</v>
      </c>
      <c r="L161" s="32">
        <f t="shared" si="61"/>
        <v>522.33030913978484</v>
      </c>
    </row>
    <row r="162" spans="1:12">
      <c r="A162" s="45"/>
      <c r="B162" s="45" t="s">
        <v>170</v>
      </c>
      <c r="C162" s="22"/>
      <c r="D162" s="22"/>
      <c r="E162" s="22">
        <v>144108</v>
      </c>
      <c r="F162" s="22">
        <v>193817</v>
      </c>
      <c r="G162" s="63">
        <f>G161</f>
        <v>337925</v>
      </c>
      <c r="H162" s="63"/>
      <c r="I162" s="63"/>
      <c r="J162" s="63">
        <v>222.74758064516126</v>
      </c>
      <c r="K162" s="63">
        <v>299.58272849462361</v>
      </c>
      <c r="L162" s="63">
        <f t="shared" si="61"/>
        <v>522.33030913978484</v>
      </c>
    </row>
    <row r="163" spans="1:12">
      <c r="A163" s="37">
        <v>50</v>
      </c>
      <c r="B163" s="30" t="s">
        <v>58</v>
      </c>
      <c r="C163" s="31">
        <v>1245</v>
      </c>
      <c r="D163" s="31">
        <v>0</v>
      </c>
      <c r="E163" s="52">
        <v>2672562</v>
      </c>
      <c r="F163" s="31">
        <v>477682</v>
      </c>
      <c r="G163" s="31">
        <f t="shared" ref="G163" si="64">SUM(C163:F163)</f>
        <v>3151489</v>
      </c>
      <c r="H163" s="32">
        <v>1.9243951612903223</v>
      </c>
      <c r="I163" s="32" t="s">
        <v>203</v>
      </c>
      <c r="J163" s="32">
        <v>4130.9762096774193</v>
      </c>
      <c r="K163" s="32">
        <v>738.35255376344071</v>
      </c>
      <c r="L163" s="32">
        <f t="shared" si="61"/>
        <v>4871.2531586021505</v>
      </c>
    </row>
    <row r="164" spans="1:12">
      <c r="A164" s="45"/>
      <c r="B164" s="45" t="s">
        <v>171</v>
      </c>
      <c r="C164" s="22">
        <v>1245</v>
      </c>
      <c r="D164" s="22">
        <v>0</v>
      </c>
      <c r="E164" s="22">
        <v>2672562</v>
      </c>
      <c r="F164" s="22">
        <v>477682</v>
      </c>
      <c r="G164" s="63">
        <f t="shared" ref="G164" si="65">G163*100%</f>
        <v>3151489</v>
      </c>
      <c r="H164" s="63">
        <v>1.9243951612903223</v>
      </c>
      <c r="I164" s="63"/>
      <c r="J164" s="63">
        <v>4130.9762096774193</v>
      </c>
      <c r="K164" s="63">
        <v>738.35255376344071</v>
      </c>
      <c r="L164" s="63">
        <f t="shared" si="61"/>
        <v>4871.2531586021505</v>
      </c>
    </row>
    <row r="165" spans="1:12">
      <c r="A165" s="37">
        <v>51</v>
      </c>
      <c r="B165" s="30" t="s">
        <v>59</v>
      </c>
      <c r="C165" s="31">
        <v>887360</v>
      </c>
      <c r="D165" s="31">
        <v>0</v>
      </c>
      <c r="E165" s="31">
        <v>1321843</v>
      </c>
      <c r="F165" s="31">
        <v>1636817</v>
      </c>
      <c r="G165" s="31">
        <f t="shared" ref="G165:G194" si="66">SUM(C165:F165)</f>
        <v>3846020</v>
      </c>
      <c r="H165" s="32">
        <v>1371.5913978494623</v>
      </c>
      <c r="I165" s="32" t="s">
        <v>203</v>
      </c>
      <c r="J165" s="32">
        <v>2043.1713037634406</v>
      </c>
      <c r="K165" s="32">
        <v>2530.0262768817202</v>
      </c>
      <c r="L165" s="32">
        <f t="shared" si="61"/>
        <v>5944.7889784946228</v>
      </c>
    </row>
    <row r="166" spans="1:12">
      <c r="A166" s="45"/>
      <c r="B166" s="45" t="s">
        <v>172</v>
      </c>
      <c r="C166" s="22">
        <v>887360</v>
      </c>
      <c r="D166" s="22"/>
      <c r="E166" s="22">
        <v>1111273</v>
      </c>
      <c r="F166" s="22">
        <v>1449520</v>
      </c>
      <c r="G166" s="63">
        <f>SUM(C166:F166)</f>
        <v>3448153</v>
      </c>
      <c r="H166" s="63">
        <v>1371.5913978494623</v>
      </c>
      <c r="I166" s="63"/>
      <c r="J166" s="63">
        <v>1717.6934811827955</v>
      </c>
      <c r="K166" s="63">
        <v>2240.5215053763441</v>
      </c>
      <c r="L166" s="63">
        <f t="shared" si="61"/>
        <v>5329.8063844086018</v>
      </c>
    </row>
    <row r="167" spans="1:12">
      <c r="A167" s="45"/>
      <c r="B167" s="45" t="s">
        <v>173</v>
      </c>
      <c r="C167" s="22"/>
      <c r="D167" s="22"/>
      <c r="E167" s="22">
        <v>210570</v>
      </c>
      <c r="F167" s="22">
        <v>147814</v>
      </c>
      <c r="G167" s="63">
        <f t="shared" si="66"/>
        <v>358384</v>
      </c>
      <c r="H167" s="63"/>
      <c r="I167" s="63"/>
      <c r="J167" s="63">
        <v>325.47782258064512</v>
      </c>
      <c r="K167" s="63">
        <v>228.47594086021505</v>
      </c>
      <c r="L167" s="63">
        <f t="shared" si="61"/>
        <v>553.95376344086014</v>
      </c>
    </row>
    <row r="168" spans="1:12">
      <c r="A168" s="45"/>
      <c r="B168" s="45" t="s">
        <v>174</v>
      </c>
      <c r="C168" s="22"/>
      <c r="D168" s="22"/>
      <c r="E168" s="22"/>
      <c r="F168" s="22">
        <v>39483</v>
      </c>
      <c r="G168" s="63">
        <f t="shared" si="66"/>
        <v>39483</v>
      </c>
      <c r="H168" s="63"/>
      <c r="I168" s="63"/>
      <c r="J168" s="63"/>
      <c r="K168" s="63">
        <v>61.028830645161285</v>
      </c>
      <c r="L168" s="63">
        <f t="shared" si="61"/>
        <v>61.028830645161285</v>
      </c>
    </row>
    <row r="169" spans="1:12">
      <c r="A169" s="37">
        <v>52</v>
      </c>
      <c r="B169" s="30" t="s">
        <v>60</v>
      </c>
      <c r="C169" s="31">
        <v>614493</v>
      </c>
      <c r="D169" s="31"/>
      <c r="E169" s="31">
        <v>1724174</v>
      </c>
      <c r="F169" s="31">
        <v>1225130</v>
      </c>
      <c r="G169" s="31">
        <f t="shared" si="66"/>
        <v>3563797</v>
      </c>
      <c r="H169" s="32">
        <v>949.82116935483862</v>
      </c>
      <c r="I169" s="32" t="s">
        <v>203</v>
      </c>
      <c r="J169" s="32">
        <v>2665.0538978494619</v>
      </c>
      <c r="K169" s="32">
        <v>1893.682123655914</v>
      </c>
      <c r="L169" s="32">
        <f t="shared" si="61"/>
        <v>5508.5571908602142</v>
      </c>
    </row>
    <row r="170" spans="1:12">
      <c r="A170" s="45"/>
      <c r="B170" s="45" t="s">
        <v>184</v>
      </c>
      <c r="C170" s="22">
        <v>614493</v>
      </c>
      <c r="D170" s="22"/>
      <c r="E170" s="22">
        <v>1724174</v>
      </c>
      <c r="F170" s="22">
        <v>1225130</v>
      </c>
      <c r="G170" s="63">
        <f t="shared" si="66"/>
        <v>3563797</v>
      </c>
      <c r="H170" s="63">
        <v>949.82116935483862</v>
      </c>
      <c r="I170" s="63"/>
      <c r="J170" s="63">
        <v>2665.0538978494619</v>
      </c>
      <c r="K170" s="63">
        <v>1893.682123655914</v>
      </c>
      <c r="L170" s="63">
        <f t="shared" si="61"/>
        <v>5508.5571908602142</v>
      </c>
    </row>
    <row r="171" spans="1:12">
      <c r="A171" s="37">
        <v>53</v>
      </c>
      <c r="B171" s="30" t="s">
        <v>61</v>
      </c>
      <c r="C171" s="31">
        <v>152890</v>
      </c>
      <c r="D171" s="31">
        <v>0</v>
      </c>
      <c r="E171" s="31">
        <v>1686419.027</v>
      </c>
      <c r="F171" s="31">
        <v>788164</v>
      </c>
      <c r="G171" s="31">
        <f t="shared" si="66"/>
        <v>2627473.0269999998</v>
      </c>
      <c r="H171" s="32">
        <v>236.32190860215053</v>
      </c>
      <c r="I171" s="32" t="s">
        <v>203</v>
      </c>
      <c r="J171" s="32">
        <v>2606.6960766801076</v>
      </c>
      <c r="K171" s="32">
        <v>1218.2642473118278</v>
      </c>
      <c r="L171" s="32">
        <f t="shared" si="61"/>
        <v>4061.2822325940861</v>
      </c>
    </row>
    <row r="172" spans="1:12">
      <c r="A172" s="45"/>
      <c r="B172" s="45" t="s">
        <v>185</v>
      </c>
      <c r="C172" s="22"/>
      <c r="D172" s="22"/>
      <c r="E172" s="22">
        <v>206233</v>
      </c>
      <c r="F172" s="22">
        <v>105768</v>
      </c>
      <c r="G172" s="63">
        <f t="shared" si="66"/>
        <v>312001</v>
      </c>
      <c r="H172" s="63"/>
      <c r="I172" s="63"/>
      <c r="J172" s="63">
        <v>318.77412634408597</v>
      </c>
      <c r="K172" s="63">
        <v>163.48548387096773</v>
      </c>
      <c r="L172" s="63">
        <f t="shared" si="61"/>
        <v>482.25961021505373</v>
      </c>
    </row>
    <row r="173" spans="1:12">
      <c r="A173" s="45"/>
      <c r="B173" s="45" t="s">
        <v>186</v>
      </c>
      <c r="C173" s="22"/>
      <c r="D173" s="22"/>
      <c r="E173" s="22">
        <v>123616.027</v>
      </c>
      <c r="F173" s="22">
        <v>119665</v>
      </c>
      <c r="G173" s="63">
        <f t="shared" si="66"/>
        <v>243281.027</v>
      </c>
      <c r="H173" s="63"/>
      <c r="I173" s="63"/>
      <c r="J173" s="63">
        <v>191.07316001344086</v>
      </c>
      <c r="K173" s="63">
        <v>184.96606182795699</v>
      </c>
      <c r="L173" s="63">
        <f t="shared" si="61"/>
        <v>376.03922184139788</v>
      </c>
    </row>
    <row r="174" spans="1:12">
      <c r="A174" s="45"/>
      <c r="B174" s="45" t="s">
        <v>187</v>
      </c>
      <c r="C174" s="22"/>
      <c r="D174" s="22"/>
      <c r="E174" s="22">
        <v>20416</v>
      </c>
      <c r="F174" s="22">
        <v>9912</v>
      </c>
      <c r="G174" s="63">
        <f t="shared" si="66"/>
        <v>30328</v>
      </c>
      <c r="H174" s="63"/>
      <c r="I174" s="63"/>
      <c r="J174" s="63">
        <v>31.556989247311826</v>
      </c>
      <c r="K174" s="63">
        <v>15.320967741935481</v>
      </c>
      <c r="L174" s="63">
        <f t="shared" si="61"/>
        <v>46.877956989247309</v>
      </c>
    </row>
    <row r="175" spans="1:12">
      <c r="A175" s="45"/>
      <c r="B175" s="45" t="s">
        <v>188</v>
      </c>
      <c r="C175" s="22"/>
      <c r="D175" s="22"/>
      <c r="E175" s="22">
        <v>125814</v>
      </c>
      <c r="F175" s="22">
        <v>1125</v>
      </c>
      <c r="G175" s="63">
        <f t="shared" si="66"/>
        <v>126939</v>
      </c>
      <c r="H175" s="63"/>
      <c r="I175" s="63"/>
      <c r="J175" s="63">
        <v>194.470564516129</v>
      </c>
      <c r="K175" s="63">
        <v>1.7389112903225805</v>
      </c>
      <c r="L175" s="63">
        <f t="shared" si="61"/>
        <v>196.20947580645159</v>
      </c>
    </row>
    <row r="176" spans="1:12">
      <c r="A176" s="45"/>
      <c r="B176" s="45" t="s">
        <v>189</v>
      </c>
      <c r="C176" s="22"/>
      <c r="D176" s="22"/>
      <c r="E176" s="22"/>
      <c r="F176" s="22"/>
      <c r="G176" s="63">
        <f t="shared" si="66"/>
        <v>0</v>
      </c>
      <c r="H176" s="63"/>
      <c r="I176" s="63"/>
      <c r="J176" s="63" t="s">
        <v>203</v>
      </c>
      <c r="K176" s="63" t="s">
        <v>203</v>
      </c>
      <c r="L176" s="63">
        <f t="shared" si="61"/>
        <v>0</v>
      </c>
    </row>
    <row r="177" spans="1:12">
      <c r="A177" s="45"/>
      <c r="B177" s="45" t="s">
        <v>190</v>
      </c>
      <c r="C177" s="22"/>
      <c r="D177" s="22"/>
      <c r="E177" s="22">
        <v>342207</v>
      </c>
      <c r="F177" s="22"/>
      <c r="G177" s="63">
        <f t="shared" si="66"/>
        <v>342207</v>
      </c>
      <c r="H177" s="63"/>
      <c r="I177" s="63"/>
      <c r="J177" s="63">
        <v>528.94899193548383</v>
      </c>
      <c r="K177" s="63"/>
      <c r="L177" s="63">
        <f t="shared" si="61"/>
        <v>528.94899193548383</v>
      </c>
    </row>
    <row r="178" spans="1:12">
      <c r="A178" s="45"/>
      <c r="B178" s="45" t="s">
        <v>191</v>
      </c>
      <c r="C178" s="22">
        <v>152890</v>
      </c>
      <c r="D178" s="22"/>
      <c r="E178" s="22">
        <v>103584</v>
      </c>
      <c r="F178" s="22">
        <v>18502</v>
      </c>
      <c r="G178" s="63">
        <f t="shared" si="66"/>
        <v>274976</v>
      </c>
      <c r="H178" s="63">
        <v>236.32190860215053</v>
      </c>
      <c r="I178" s="63"/>
      <c r="J178" s="63">
        <v>160.10967741935482</v>
      </c>
      <c r="K178" s="63">
        <v>28.59852150537634</v>
      </c>
      <c r="L178" s="63">
        <f t="shared" si="61"/>
        <v>425.03010752688169</v>
      </c>
    </row>
    <row r="179" spans="1:12">
      <c r="A179" s="45"/>
      <c r="B179" s="45" t="s">
        <v>192</v>
      </c>
      <c r="C179" s="22"/>
      <c r="D179" s="22"/>
      <c r="E179" s="22">
        <v>602193</v>
      </c>
      <c r="F179" s="22">
        <v>533192</v>
      </c>
      <c r="G179" s="63">
        <f t="shared" si="66"/>
        <v>1135385</v>
      </c>
      <c r="H179" s="63"/>
      <c r="I179" s="63"/>
      <c r="J179" s="63">
        <v>930.80907258064508</v>
      </c>
      <c r="K179" s="63">
        <v>824.15430107526868</v>
      </c>
      <c r="L179" s="63">
        <f t="shared" si="61"/>
        <v>1754.9633736559138</v>
      </c>
    </row>
    <row r="180" spans="1:12">
      <c r="A180" s="45"/>
      <c r="B180" s="45" t="s">
        <v>198</v>
      </c>
      <c r="C180" s="22"/>
      <c r="D180" s="22"/>
      <c r="E180" s="22">
        <v>162356</v>
      </c>
      <c r="F180" s="22"/>
      <c r="G180" s="63">
        <f t="shared" si="66"/>
        <v>162356</v>
      </c>
      <c r="H180" s="63"/>
      <c r="I180" s="63"/>
      <c r="J180" s="63">
        <v>250.9534946236559</v>
      </c>
      <c r="K180" s="63"/>
      <c r="L180" s="63">
        <f t="shared" si="61"/>
        <v>250.9534946236559</v>
      </c>
    </row>
    <row r="181" spans="1:12">
      <c r="A181" s="36">
        <v>54</v>
      </c>
      <c r="B181" s="54" t="s">
        <v>62</v>
      </c>
      <c r="C181" s="55">
        <v>0</v>
      </c>
      <c r="D181" s="55">
        <v>66400</v>
      </c>
      <c r="E181" s="55">
        <v>2958186</v>
      </c>
      <c r="F181" s="55">
        <v>647222</v>
      </c>
      <c r="G181" s="25">
        <f t="shared" si="66"/>
        <v>3671808</v>
      </c>
      <c r="H181" s="26" t="s">
        <v>203</v>
      </c>
      <c r="I181" s="26">
        <v>102.63440860215053</v>
      </c>
      <c r="J181" s="26">
        <v>4572.4649193548385</v>
      </c>
      <c r="K181" s="26">
        <v>1000.4103494623655</v>
      </c>
      <c r="L181" s="26">
        <f t="shared" si="61"/>
        <v>5675.5096774193553</v>
      </c>
    </row>
    <row r="182" spans="1:12">
      <c r="A182" s="45"/>
      <c r="B182" s="45" t="s">
        <v>175</v>
      </c>
      <c r="C182" s="22"/>
      <c r="D182" s="22"/>
      <c r="E182" s="22">
        <v>884398</v>
      </c>
      <c r="F182" s="22">
        <v>290727</v>
      </c>
      <c r="G182" s="63">
        <f t="shared" si="66"/>
        <v>1175125</v>
      </c>
      <c r="H182" s="63"/>
      <c r="I182" s="63"/>
      <c r="J182" s="63">
        <v>1367.0130376344086</v>
      </c>
      <c r="K182" s="63">
        <v>449.37641129032255</v>
      </c>
      <c r="L182" s="63">
        <f t="shared" si="61"/>
        <v>1816.3894489247311</v>
      </c>
    </row>
    <row r="183" spans="1:12">
      <c r="A183" s="45"/>
      <c r="B183" s="45" t="s">
        <v>176</v>
      </c>
      <c r="C183" s="22"/>
      <c r="D183" s="22"/>
      <c r="E183" s="22">
        <v>699546</v>
      </c>
      <c r="F183" s="22">
        <v>41000</v>
      </c>
      <c r="G183" s="63">
        <f t="shared" si="66"/>
        <v>740546</v>
      </c>
      <c r="H183" s="63"/>
      <c r="I183" s="63"/>
      <c r="J183" s="63">
        <v>1081.2874999999999</v>
      </c>
      <c r="K183" s="63">
        <v>63.373655913978489</v>
      </c>
      <c r="L183" s="63">
        <f t="shared" si="61"/>
        <v>1144.6611559139783</v>
      </c>
    </row>
    <row r="184" spans="1:12">
      <c r="A184" s="45"/>
      <c r="B184" s="45" t="s">
        <v>177</v>
      </c>
      <c r="C184" s="22"/>
      <c r="D184" s="22">
        <v>66400</v>
      </c>
      <c r="E184" s="22">
        <v>410170</v>
      </c>
      <c r="F184" s="22">
        <v>131745</v>
      </c>
      <c r="G184" s="63">
        <f t="shared" si="66"/>
        <v>608315</v>
      </c>
      <c r="H184" s="63"/>
      <c r="I184" s="63">
        <v>102.63440860215053</v>
      </c>
      <c r="J184" s="63">
        <v>633.99932795698919</v>
      </c>
      <c r="K184" s="63">
        <v>203.63810483870964</v>
      </c>
      <c r="L184" s="63">
        <f t="shared" si="61"/>
        <v>940.27184139784936</v>
      </c>
    </row>
    <row r="185" spans="1:12">
      <c r="A185" s="45"/>
      <c r="B185" s="45" t="s">
        <v>179</v>
      </c>
      <c r="C185" s="22"/>
      <c r="D185" s="22"/>
      <c r="E185" s="22">
        <v>227064</v>
      </c>
      <c r="F185" s="22">
        <v>25035</v>
      </c>
      <c r="G185" s="63">
        <f t="shared" si="66"/>
        <v>252099</v>
      </c>
      <c r="H185" s="63"/>
      <c r="I185" s="63"/>
      <c r="J185" s="63">
        <v>350.97258064516126</v>
      </c>
      <c r="K185" s="63">
        <v>38.69657258064516</v>
      </c>
      <c r="L185" s="63">
        <f t="shared" si="61"/>
        <v>389.66915322580644</v>
      </c>
    </row>
    <row r="186" spans="1:12">
      <c r="A186" s="45"/>
      <c r="B186" s="45" t="s">
        <v>178</v>
      </c>
      <c r="C186" s="22"/>
      <c r="D186" s="22"/>
      <c r="E186" s="22"/>
      <c r="F186" s="22">
        <v>10011</v>
      </c>
      <c r="G186" s="63">
        <f t="shared" si="66"/>
        <v>10011</v>
      </c>
      <c r="H186" s="63"/>
      <c r="I186" s="63"/>
      <c r="J186" s="63"/>
      <c r="K186" s="63">
        <v>15.47399193548387</v>
      </c>
      <c r="L186" s="63">
        <f t="shared" si="61"/>
        <v>15.47399193548387</v>
      </c>
    </row>
    <row r="187" spans="1:12" ht="30">
      <c r="A187" s="45"/>
      <c r="B187" s="48" t="s">
        <v>180</v>
      </c>
      <c r="C187" s="22"/>
      <c r="D187" s="22"/>
      <c r="E187" s="22">
        <v>135822</v>
      </c>
      <c r="F187" s="22"/>
      <c r="G187" s="63">
        <f t="shared" si="66"/>
        <v>135822</v>
      </c>
      <c r="H187" s="63"/>
      <c r="I187" s="63"/>
      <c r="J187" s="63">
        <v>209.93991935483871</v>
      </c>
      <c r="K187" s="63"/>
      <c r="L187" s="63">
        <f t="shared" si="61"/>
        <v>209.93991935483871</v>
      </c>
    </row>
    <row r="188" spans="1:12">
      <c r="A188" s="45"/>
      <c r="B188" s="45" t="s">
        <v>181</v>
      </c>
      <c r="C188" s="22"/>
      <c r="D188" s="22"/>
      <c r="E188" s="22">
        <v>559289</v>
      </c>
      <c r="F188" s="22">
        <v>138656</v>
      </c>
      <c r="G188" s="63">
        <f t="shared" si="66"/>
        <v>697945</v>
      </c>
      <c r="H188" s="63"/>
      <c r="I188" s="63"/>
      <c r="J188" s="63">
        <v>864.49240591397847</v>
      </c>
      <c r="K188" s="63">
        <v>214.32043010752687</v>
      </c>
      <c r="L188" s="63">
        <f t="shared" si="61"/>
        <v>1078.8128360215053</v>
      </c>
    </row>
    <row r="189" spans="1:12">
      <c r="A189" s="45"/>
      <c r="B189" s="45" t="s">
        <v>182</v>
      </c>
      <c r="C189" s="22"/>
      <c r="D189" s="22"/>
      <c r="E189" s="22">
        <v>15007</v>
      </c>
      <c r="F189" s="22"/>
      <c r="G189" s="63">
        <f t="shared" si="66"/>
        <v>15007</v>
      </c>
      <c r="H189" s="63"/>
      <c r="I189" s="63"/>
      <c r="J189" s="63">
        <v>23.196303763440859</v>
      </c>
      <c r="K189" s="63"/>
      <c r="L189" s="63">
        <f t="shared" si="61"/>
        <v>23.196303763440859</v>
      </c>
    </row>
    <row r="190" spans="1:12">
      <c r="A190" s="45"/>
      <c r="B190" s="45" t="s">
        <v>183</v>
      </c>
      <c r="C190" s="22"/>
      <c r="D190" s="22"/>
      <c r="E190" s="22">
        <v>26890</v>
      </c>
      <c r="F190" s="22">
        <v>10048</v>
      </c>
      <c r="G190" s="63">
        <f t="shared" si="66"/>
        <v>36938</v>
      </c>
      <c r="H190" s="63"/>
      <c r="I190" s="63"/>
      <c r="J190" s="63">
        <v>41.563844086021497</v>
      </c>
      <c r="K190" s="63">
        <v>15.531182795698925</v>
      </c>
      <c r="L190" s="63">
        <f t="shared" si="61"/>
        <v>57.095026881720422</v>
      </c>
    </row>
    <row r="191" spans="1:12">
      <c r="A191" s="38">
        <v>55</v>
      </c>
      <c r="B191" s="27" t="s">
        <v>63</v>
      </c>
      <c r="C191" s="28">
        <v>100139</v>
      </c>
      <c r="D191" s="28">
        <v>862</v>
      </c>
      <c r="E191" s="28">
        <v>2534953</v>
      </c>
      <c r="F191" s="28">
        <v>2311568</v>
      </c>
      <c r="G191" s="28">
        <f t="shared" si="66"/>
        <v>4947522</v>
      </c>
      <c r="H191" s="29">
        <v>154.78474462365591</v>
      </c>
      <c r="I191" s="29">
        <v>1.3323924731182795</v>
      </c>
      <c r="J191" s="29">
        <v>3918.2741263440857</v>
      </c>
      <c r="K191" s="29">
        <v>3572.9881720430103</v>
      </c>
      <c r="L191" s="29">
        <f t="shared" si="61"/>
        <v>7647.3794354838701</v>
      </c>
    </row>
    <row r="192" spans="1:12">
      <c r="A192" s="40"/>
      <c r="B192" s="14" t="s">
        <v>193</v>
      </c>
      <c r="C192" s="15"/>
      <c r="D192" s="15">
        <v>862</v>
      </c>
      <c r="E192" s="15">
        <v>1751478</v>
      </c>
      <c r="F192" s="15">
        <v>1539636</v>
      </c>
      <c r="G192" s="15">
        <f t="shared" si="66"/>
        <v>3291976</v>
      </c>
      <c r="H192" s="16"/>
      <c r="I192" s="16">
        <v>1.3323924731182795</v>
      </c>
      <c r="J192" s="16">
        <v>2707.2576612903226</v>
      </c>
      <c r="K192" s="16">
        <v>2379.8137096774194</v>
      </c>
      <c r="L192" s="16">
        <f t="shared" si="61"/>
        <v>5088.4037634408605</v>
      </c>
    </row>
    <row r="193" spans="1:12">
      <c r="A193" s="40"/>
      <c r="B193" s="14" t="s">
        <v>194</v>
      </c>
      <c r="C193" s="15">
        <v>100139</v>
      </c>
      <c r="D193" s="15"/>
      <c r="E193" s="15">
        <v>783475</v>
      </c>
      <c r="F193" s="15">
        <v>771932</v>
      </c>
      <c r="G193" s="15">
        <f t="shared" si="66"/>
        <v>1655546</v>
      </c>
      <c r="H193" s="16">
        <v>154.78474462365591</v>
      </c>
      <c r="I193" s="16"/>
      <c r="J193" s="16">
        <v>1211.0164650537633</v>
      </c>
      <c r="K193" s="16">
        <v>1193.1744623655914</v>
      </c>
      <c r="L193" s="16">
        <f t="shared" si="61"/>
        <v>2558.9756720430105</v>
      </c>
    </row>
    <row r="194" spans="1:12">
      <c r="A194" s="56">
        <v>56</v>
      </c>
      <c r="B194" s="57" t="s">
        <v>64</v>
      </c>
      <c r="C194" s="58">
        <v>371845</v>
      </c>
      <c r="D194" s="58">
        <v>0</v>
      </c>
      <c r="E194" s="58">
        <v>664651</v>
      </c>
      <c r="F194" s="58">
        <v>632347</v>
      </c>
      <c r="G194" s="58">
        <f t="shared" si="66"/>
        <v>1668843</v>
      </c>
      <c r="H194" s="43">
        <v>574.76041666666663</v>
      </c>
      <c r="I194" s="43" t="s">
        <v>203</v>
      </c>
      <c r="J194" s="43">
        <v>1027.3503360215054</v>
      </c>
      <c r="K194" s="43">
        <v>977.41807795698912</v>
      </c>
      <c r="L194" s="43">
        <f t="shared" si="61"/>
        <v>2579.5288306451612</v>
      </c>
    </row>
    <row r="195" spans="1:12">
      <c r="A195" s="39"/>
      <c r="B195" s="13" t="s">
        <v>195</v>
      </c>
      <c r="C195" s="8">
        <v>371845</v>
      </c>
      <c r="D195" s="8"/>
      <c r="E195" s="8">
        <v>73111.61</v>
      </c>
      <c r="F195" s="8">
        <v>75881.64</v>
      </c>
      <c r="G195" s="8">
        <f>SUM(C195:F195)</f>
        <v>520838.25</v>
      </c>
      <c r="H195" s="9">
        <v>574.76041666666663</v>
      </c>
      <c r="I195" s="9"/>
      <c r="J195" s="9">
        <v>113.00853696236558</v>
      </c>
      <c r="K195" s="9">
        <v>117.2901693548387</v>
      </c>
      <c r="L195" s="9">
        <f t="shared" si="61"/>
        <v>805.05912298387091</v>
      </c>
    </row>
    <row r="196" spans="1:12">
      <c r="A196" s="64"/>
      <c r="B196" s="13" t="s">
        <v>202</v>
      </c>
      <c r="C196" s="65"/>
      <c r="D196" s="65"/>
      <c r="E196" s="65">
        <v>591539.39</v>
      </c>
      <c r="F196" s="65">
        <v>556465.36</v>
      </c>
      <c r="G196" s="8">
        <f>SUM(C196:F196)</f>
        <v>1148004.75</v>
      </c>
      <c r="H196" s="66"/>
      <c r="I196" s="66"/>
      <c r="J196" s="66">
        <v>914.3417990591397</v>
      </c>
      <c r="K196" s="66">
        <v>860.12790860215046</v>
      </c>
      <c r="L196" s="9">
        <f t="shared" si="61"/>
        <v>1774.4697076612902</v>
      </c>
    </row>
    <row r="197" spans="1:12">
      <c r="A197" s="33">
        <v>57</v>
      </c>
      <c r="B197" s="18" t="s">
        <v>65</v>
      </c>
      <c r="C197" s="19">
        <v>0</v>
      </c>
      <c r="D197" s="19">
        <v>0</v>
      </c>
      <c r="E197" s="19">
        <v>1821893</v>
      </c>
      <c r="F197" s="19">
        <v>1019202</v>
      </c>
      <c r="G197" s="19">
        <f t="shared" ref="G197:G198" si="67">SUM(C197:F197)</f>
        <v>2841095</v>
      </c>
      <c r="H197" s="20" t="s">
        <v>203</v>
      </c>
      <c r="I197" s="20" t="s">
        <v>203</v>
      </c>
      <c r="J197" s="20">
        <v>2816.0980510752684</v>
      </c>
      <c r="K197" s="20">
        <v>1575.379435483871</v>
      </c>
      <c r="L197" s="20">
        <f t="shared" si="61"/>
        <v>4391.4774865591389</v>
      </c>
    </row>
    <row r="198" spans="1:12">
      <c r="A198" s="34"/>
      <c r="B198" s="21" t="s">
        <v>196</v>
      </c>
      <c r="C198" s="22"/>
      <c r="D198" s="22">
        <v>0</v>
      </c>
      <c r="E198" s="22">
        <v>1821893</v>
      </c>
      <c r="F198" s="22">
        <v>1019202</v>
      </c>
      <c r="G198" s="22">
        <f t="shared" si="67"/>
        <v>2841095</v>
      </c>
      <c r="H198" s="23"/>
      <c r="I198" s="23" t="s">
        <v>203</v>
      </c>
      <c r="J198" s="23">
        <v>2816.0980510752684</v>
      </c>
      <c r="K198" s="23">
        <v>1575.379435483871</v>
      </c>
      <c r="L198" s="23">
        <f t="shared" si="61"/>
        <v>4391.4774865591389</v>
      </c>
    </row>
    <row r="199" spans="1:12">
      <c r="B199" s="59" t="s">
        <v>66</v>
      </c>
      <c r="C199" s="60">
        <f>C7+C9+C14+C16+C19+C24+C30+C32+C34+C41+C43+C47+C49+C56+C58+C60+C62+C66+C68+C70+C73+C75+C78+C80+C87+C94+C96+C99+C101+C103+C105+C107+C109+C112+C114+C116+C124+C126+C128+C131+C133+C140+C144+C146+C148+C157+C159+C161+C163+C165+C169+C171+C181+C191+C194+C197</f>
        <v>19097629</v>
      </c>
      <c r="D199" s="60">
        <f>D7+D9+D14+D16+D19+D24+D30+D32+D34+D41+D43+D47+D49+D56+D58+D60+D62+D66+D68+D70+D73+D75+D78+D80+D87+D94+D96+D99+D101+D103+D105+D107+D109+D112+D114+D116+D124+D126+D128+D131+D133+D140+D144+D146+D148+D157+D159+D161+D163+D165+D169+D171+D181+D191+D194+D197</f>
        <v>2675870</v>
      </c>
      <c r="E199" s="60">
        <f>E7+E9+E14+E16+E19+E24+E30+E32+E34+E41+E43+E47+E49+E56+E58+E60+E62+E66+E68+E70+E73+E75+E78+E80+E87+E94+E96+E99+E101+E103+E105+E107+E109+E112+E114+E116+E124+E126+E128+E131+E133+E140+E144+E146+E148+E157+E159+E161+E163+E165+E169+E171+E181+E191+E194+E197</f>
        <v>104512073.027</v>
      </c>
      <c r="F199" s="60">
        <f>F7+F9+F14+F16+F19+F24+F30+F32+F34+F41+F43+F47+F49+F56+F58+F60+F62+F66+F68+F70+F73+F75+F78+F80+F87+F94+F96+F99+F101+F103+F105+F107+F109+F112+F114+F116+F124+F126+F128+F131+F133+F140+F144+F146+F148+F157+F159+F161+F163+F165+F169+F171+F181+F191+F194+F197</f>
        <v>52443253</v>
      </c>
      <c r="G199" s="61">
        <f>C199+D199+E199+F199</f>
        <v>178728825.02700001</v>
      </c>
      <c r="H199" s="62">
        <f>IF(C199/744*1.15=0,"0",C199/744*1.15)</f>
        <v>29519.184610215052</v>
      </c>
      <c r="I199" s="62">
        <f>IF(D199/744*1.15=0,"0",D199/744*1.15)</f>
        <v>4136.0893817204296</v>
      </c>
      <c r="J199" s="62">
        <f>IF(E199/744*1.15=0,"0",E199/744*1.15)</f>
        <v>161544.19889926075</v>
      </c>
      <c r="K199" s="62">
        <f>IF(F199/744*1.15=0,"0",F199/744*1.15)</f>
        <v>81061.479771505372</v>
      </c>
      <c r="L199" s="62">
        <f>H199+I199+J199+K199</f>
        <v>276260.9526627016</v>
      </c>
    </row>
    <row r="200" spans="1:12">
      <c r="C200" s="2" t="s">
        <v>69</v>
      </c>
    </row>
    <row r="201" spans="1:12">
      <c r="C201" s="73"/>
      <c r="D201" s="73"/>
      <c r="E201" s="73"/>
      <c r="F201" s="73"/>
      <c r="G201" s="73"/>
    </row>
    <row r="202" spans="1:12">
      <c r="C202" s="73"/>
      <c r="D202" s="73"/>
      <c r="E202" s="73"/>
      <c r="F202" s="73"/>
      <c r="G202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zoomScale="90" zoomScaleNormal="90" workbookViewId="0">
      <pane xSplit="1" ySplit="6" topLeftCell="B178" activePane="bottomRight" state="frozen"/>
      <selection pane="topRight" activeCell="I1" sqref="I1"/>
      <selection pane="bottomLeft" activeCell="A29" sqref="A29"/>
      <selection pane="bottomRight" activeCell="M195" sqref="M195"/>
    </sheetView>
  </sheetViews>
  <sheetFormatPr defaultColWidth="9" defaultRowHeight="15"/>
  <cols>
    <col min="1" max="1" width="4.7109375" style="1" customWidth="1"/>
    <col min="2" max="2" width="37.57031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204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67" t="s">
        <v>9</v>
      </c>
      <c r="H6" s="67" t="s">
        <v>5</v>
      </c>
      <c r="I6" s="67" t="s">
        <v>6</v>
      </c>
      <c r="J6" s="67" t="s">
        <v>7</v>
      </c>
      <c r="K6" s="67" t="s">
        <v>8</v>
      </c>
      <c r="L6" s="67" t="s">
        <v>9</v>
      </c>
    </row>
    <row r="7" spans="1:13" s="2" customFormat="1">
      <c r="A7" s="33">
        <v>1</v>
      </c>
      <c r="B7" s="18" t="s">
        <v>10</v>
      </c>
      <c r="C7" s="19">
        <v>425003</v>
      </c>
      <c r="D7" s="19">
        <v>0</v>
      </c>
      <c r="E7" s="19">
        <v>1247611</v>
      </c>
      <c r="F7" s="19">
        <v>380376</v>
      </c>
      <c r="G7" s="19">
        <f t="shared" ref="G7" si="0">SUM(C7:F7)</f>
        <v>2052990</v>
      </c>
      <c r="H7" s="20">
        <v>656.92668010752686</v>
      </c>
      <c r="I7" s="20" t="s">
        <v>203</v>
      </c>
      <c r="J7" s="20">
        <v>1928.4309811827954</v>
      </c>
      <c r="K7" s="20">
        <v>587.94677419354832</v>
      </c>
      <c r="L7" s="20">
        <f>H7+I7+J7+K7</f>
        <v>3173.3044354838707</v>
      </c>
    </row>
    <row r="8" spans="1:13" s="2" customFormat="1">
      <c r="A8" s="34"/>
      <c r="B8" s="35" t="s">
        <v>70</v>
      </c>
      <c r="C8" s="22">
        <v>425003</v>
      </c>
      <c r="D8" s="22">
        <v>0</v>
      </c>
      <c r="E8" s="22">
        <v>1247611</v>
      </c>
      <c r="F8" s="22">
        <v>380376</v>
      </c>
      <c r="G8" s="22">
        <f t="shared" ref="G8:L8" si="1">G7</f>
        <v>2052990</v>
      </c>
      <c r="H8" s="22">
        <v>656.92668010752686</v>
      </c>
      <c r="I8" s="22"/>
      <c r="J8" s="22">
        <v>1928.4309811827954</v>
      </c>
      <c r="K8" s="22">
        <v>587.94677419354832</v>
      </c>
      <c r="L8" s="22">
        <f t="shared" si="1"/>
        <v>3173.3044354838707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173809</v>
      </c>
      <c r="F9" s="25">
        <v>294350</v>
      </c>
      <c r="G9" s="25">
        <f t="shared" ref="G9" si="2">SUM(C9:F9)</f>
        <v>468159</v>
      </c>
      <c r="H9" s="26" t="s">
        <v>203</v>
      </c>
      <c r="I9" s="26" t="s">
        <v>203</v>
      </c>
      <c r="J9" s="26">
        <v>268.65638440860215</v>
      </c>
      <c r="K9" s="26">
        <v>454.97647849462362</v>
      </c>
      <c r="L9" s="26">
        <f>H9+I9+J9+K9</f>
        <v>723.63286290322571</v>
      </c>
    </row>
    <row r="10" spans="1:13" s="2" customFormat="1">
      <c r="A10" s="35"/>
      <c r="B10" s="35" t="s">
        <v>71</v>
      </c>
      <c r="C10" s="22"/>
      <c r="D10" s="22"/>
      <c r="E10" s="22">
        <v>9559.4950000000008</v>
      </c>
      <c r="F10" s="22">
        <v>147175</v>
      </c>
      <c r="G10" s="22">
        <f>E10+F10</f>
        <v>156734.495</v>
      </c>
      <c r="H10" s="22"/>
      <c r="I10" s="22"/>
      <c r="J10" s="22">
        <v>14.776101142473118</v>
      </c>
      <c r="K10" s="22">
        <v>227.48823924731181</v>
      </c>
      <c r="L10" s="22">
        <f t="shared" ref="L10:L13" si="3">H10+I10+J10+K10</f>
        <v>242.26434038978493</v>
      </c>
    </row>
    <row r="11" spans="1:13" s="2" customFormat="1">
      <c r="A11" s="35"/>
      <c r="B11" s="35" t="s">
        <v>72</v>
      </c>
      <c r="C11" s="22"/>
      <c r="D11" s="22"/>
      <c r="E11" s="22">
        <v>100809.21999999999</v>
      </c>
      <c r="F11" s="22">
        <v>144231.5</v>
      </c>
      <c r="G11" s="22">
        <f t="shared" ref="G11:G13" si="4">E11+F11</f>
        <v>245040.71999999997</v>
      </c>
      <c r="H11" s="22"/>
      <c r="I11" s="22"/>
      <c r="J11" s="22">
        <v>155.82070295698921</v>
      </c>
      <c r="K11" s="22">
        <v>222.93847446236558</v>
      </c>
      <c r="L11" s="22">
        <f t="shared" si="3"/>
        <v>378.75917741935478</v>
      </c>
    </row>
    <row r="12" spans="1:13" s="2" customFormat="1">
      <c r="A12" s="35"/>
      <c r="B12" s="35" t="s">
        <v>73</v>
      </c>
      <c r="C12" s="22"/>
      <c r="D12" s="22"/>
      <c r="E12" s="22">
        <v>19118.990000000002</v>
      </c>
      <c r="F12" s="22">
        <v>2943.5</v>
      </c>
      <c r="G12" s="22">
        <f t="shared" si="4"/>
        <v>22062.49</v>
      </c>
      <c r="H12" s="22"/>
      <c r="I12" s="22"/>
      <c r="J12" s="22">
        <v>29.552202284946237</v>
      </c>
      <c r="K12" s="22">
        <v>4.5497647849462366</v>
      </c>
      <c r="L12" s="22">
        <f t="shared" si="3"/>
        <v>34.101967069892474</v>
      </c>
    </row>
    <row r="13" spans="1:13" s="2" customFormat="1">
      <c r="A13" s="17"/>
      <c r="B13" s="17" t="s">
        <v>113</v>
      </c>
      <c r="C13" s="22"/>
      <c r="D13" s="22"/>
      <c r="E13" s="22">
        <v>44321.294999999998</v>
      </c>
      <c r="F13" s="22"/>
      <c r="G13" s="22">
        <f t="shared" si="4"/>
        <v>44321.294999999998</v>
      </c>
      <c r="H13" s="22"/>
      <c r="I13" s="22"/>
      <c r="J13" s="22">
        <v>68.507378024193542</v>
      </c>
      <c r="K13" s="22"/>
      <c r="L13" s="22">
        <f t="shared" si="3"/>
        <v>68.507378024193542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758021</v>
      </c>
      <c r="F14" s="31">
        <v>825716</v>
      </c>
      <c r="G14" s="31">
        <f t="shared" ref="G14" si="5">SUM(C14:F14)</f>
        <v>1583737</v>
      </c>
      <c r="H14" s="32" t="s">
        <v>203</v>
      </c>
      <c r="I14" s="32" t="s">
        <v>203</v>
      </c>
      <c r="J14" s="32">
        <v>1171.6722446236558</v>
      </c>
      <c r="K14" s="32">
        <v>1276.3083333333332</v>
      </c>
      <c r="L14" s="32">
        <f>H14+I14+J14+K14</f>
        <v>2447.9805779569888</v>
      </c>
    </row>
    <row r="15" spans="1:13" s="2" customFormat="1">
      <c r="A15" s="35"/>
      <c r="B15" s="35" t="s">
        <v>74</v>
      </c>
      <c r="C15" s="22"/>
      <c r="D15" s="22"/>
      <c r="E15" s="22">
        <v>758021</v>
      </c>
      <c r="F15" s="22">
        <v>825716</v>
      </c>
      <c r="G15" s="22">
        <f>F15+E15</f>
        <v>1583737</v>
      </c>
      <c r="H15" s="22"/>
      <c r="I15" s="22"/>
      <c r="J15" s="22">
        <v>1171.6722446236558</v>
      </c>
      <c r="K15" s="22">
        <v>1276.3083333333332</v>
      </c>
      <c r="L15" s="22">
        <f>H15+I15+J15+K15</f>
        <v>2447.9805779569888</v>
      </c>
    </row>
    <row r="16" spans="1:13" s="2" customFormat="1">
      <c r="A16" s="37">
        <v>4</v>
      </c>
      <c r="B16" s="30" t="s">
        <v>13</v>
      </c>
      <c r="C16" s="31">
        <v>252544</v>
      </c>
      <c r="D16" s="31">
        <v>0</v>
      </c>
      <c r="E16" s="31">
        <v>823355</v>
      </c>
      <c r="F16" s="31">
        <v>285686</v>
      </c>
      <c r="G16" s="31">
        <f t="shared" ref="G16:G30" si="6">SUM(C16:F16)</f>
        <v>1361585</v>
      </c>
      <c r="H16" s="32">
        <v>390.35698924731179</v>
      </c>
      <c r="I16" s="32" t="s">
        <v>203</v>
      </c>
      <c r="J16" s="32">
        <v>1272.6589381720428</v>
      </c>
      <c r="K16" s="32">
        <v>441.58454301075267</v>
      </c>
      <c r="L16" s="32">
        <f t="shared" ref="L16:L18" si="7">H16+I16+J16+K16</f>
        <v>2104.6004704301072</v>
      </c>
    </row>
    <row r="17" spans="1:12" s="2" customFormat="1">
      <c r="A17" s="35"/>
      <c r="B17" s="35" t="s">
        <v>80</v>
      </c>
      <c r="C17" s="22">
        <v>252544</v>
      </c>
      <c r="D17" s="22"/>
      <c r="E17" s="22">
        <v>68338.464999999997</v>
      </c>
      <c r="F17" s="22">
        <v>47138.19</v>
      </c>
      <c r="G17" s="22">
        <f t="shared" si="6"/>
        <v>368020.65499999997</v>
      </c>
      <c r="H17" s="22">
        <v>390.35698924731179</v>
      </c>
      <c r="I17" s="22"/>
      <c r="J17" s="22">
        <v>105.63069186827956</v>
      </c>
      <c r="K17" s="22">
        <v>72.861449596774193</v>
      </c>
      <c r="L17" s="22">
        <f t="shared" si="7"/>
        <v>568.84913071236554</v>
      </c>
    </row>
    <row r="18" spans="1:12" s="2" customFormat="1">
      <c r="A18" s="35"/>
      <c r="B18" s="35" t="s">
        <v>81</v>
      </c>
      <c r="C18" s="22"/>
      <c r="D18" s="22"/>
      <c r="E18" s="22">
        <v>755016.53500000003</v>
      </c>
      <c r="F18" s="22">
        <v>238547.81</v>
      </c>
      <c r="G18" s="22">
        <f t="shared" si="6"/>
        <v>993564.34499999997</v>
      </c>
      <c r="H18" s="22"/>
      <c r="I18" s="22"/>
      <c r="J18" s="22">
        <v>1167.0282463037634</v>
      </c>
      <c r="K18" s="22">
        <v>368.72309341397852</v>
      </c>
      <c r="L18" s="22">
        <f t="shared" si="7"/>
        <v>1535.7513397177418</v>
      </c>
    </row>
    <row r="19" spans="1:12" s="2" customFormat="1">
      <c r="A19" s="37">
        <v>5</v>
      </c>
      <c r="B19" s="30" t="s">
        <v>14</v>
      </c>
      <c r="C19" s="31">
        <v>357030</v>
      </c>
      <c r="D19" s="31">
        <v>238072</v>
      </c>
      <c r="E19" s="31">
        <v>3392572</v>
      </c>
      <c r="F19" s="31">
        <v>1423550</v>
      </c>
      <c r="G19" s="31">
        <f t="shared" si="6"/>
        <v>5411224</v>
      </c>
      <c r="H19" s="32">
        <v>551.86088709677415</v>
      </c>
      <c r="I19" s="32">
        <v>367.98763440860216</v>
      </c>
      <c r="J19" s="32">
        <v>5243.8948924731176</v>
      </c>
      <c r="K19" s="32">
        <v>2200.379704301075</v>
      </c>
      <c r="L19" s="32">
        <f>H19+I19+J19+K19</f>
        <v>8364.1231182795691</v>
      </c>
    </row>
    <row r="20" spans="1:12" s="2" customFormat="1">
      <c r="A20" s="35"/>
      <c r="B20" s="35" t="s">
        <v>78</v>
      </c>
      <c r="C20" s="22">
        <v>357030</v>
      </c>
      <c r="D20" s="22">
        <v>238072</v>
      </c>
      <c r="E20" s="22">
        <v>1085623</v>
      </c>
      <c r="F20" s="22">
        <v>85412</v>
      </c>
      <c r="G20" s="22">
        <f t="shared" si="6"/>
        <v>1766137</v>
      </c>
      <c r="H20" s="22">
        <v>551.86088709677415</v>
      </c>
      <c r="I20" s="22">
        <v>367.98763440860216</v>
      </c>
      <c r="J20" s="22">
        <v>1678.0463037634406</v>
      </c>
      <c r="K20" s="22">
        <v>132.02123655913977</v>
      </c>
      <c r="L20" s="22">
        <f t="shared" ref="L20:L23" si="8">H20+I20+J20+K20</f>
        <v>2729.9160618279566</v>
      </c>
    </row>
    <row r="21" spans="1:12" s="2" customFormat="1">
      <c r="A21" s="35"/>
      <c r="B21" s="35" t="s">
        <v>79</v>
      </c>
      <c r="C21" s="22"/>
      <c r="D21" s="22"/>
      <c r="E21" s="22">
        <v>983846</v>
      </c>
      <c r="F21" s="22">
        <v>740246</v>
      </c>
      <c r="G21" s="22">
        <f t="shared" si="6"/>
        <v>1724092</v>
      </c>
      <c r="H21" s="22"/>
      <c r="I21" s="22"/>
      <c r="J21" s="22">
        <v>1520.7297043010751</v>
      </c>
      <c r="K21" s="22">
        <v>1144.197446236559</v>
      </c>
      <c r="L21" s="22">
        <f t="shared" si="8"/>
        <v>2664.9271505376341</v>
      </c>
    </row>
    <row r="22" spans="1:12" s="2" customFormat="1">
      <c r="A22" s="35"/>
      <c r="B22" s="35" t="s">
        <v>75</v>
      </c>
      <c r="C22" s="22"/>
      <c r="D22" s="22"/>
      <c r="E22" s="22">
        <v>1119549</v>
      </c>
      <c r="F22" s="22">
        <v>384359</v>
      </c>
      <c r="G22" s="22">
        <f t="shared" si="6"/>
        <v>1503908</v>
      </c>
      <c r="H22" s="22"/>
      <c r="I22" s="22"/>
      <c r="J22" s="22">
        <v>1730.4856854838708</v>
      </c>
      <c r="K22" s="22">
        <v>594.10329301075262</v>
      </c>
      <c r="L22" s="22">
        <f t="shared" si="8"/>
        <v>2324.5889784946235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203554</v>
      </c>
      <c r="F23" s="22">
        <v>213533</v>
      </c>
      <c r="G23" s="22">
        <f t="shared" si="6"/>
        <v>417087</v>
      </c>
      <c r="H23" s="22"/>
      <c r="I23" s="22"/>
      <c r="J23" s="22">
        <v>314.63319892473118</v>
      </c>
      <c r="K23" s="22">
        <v>330.05772849462363</v>
      </c>
      <c r="L23" s="22">
        <f t="shared" si="8"/>
        <v>644.69092741935481</v>
      </c>
    </row>
    <row r="24" spans="1:12" s="2" customFormat="1">
      <c r="A24" s="37">
        <v>6</v>
      </c>
      <c r="B24" s="30" t="s">
        <v>15</v>
      </c>
      <c r="C24" s="31">
        <v>8331</v>
      </c>
      <c r="D24" s="31">
        <v>0</v>
      </c>
      <c r="E24" s="31">
        <v>875294</v>
      </c>
      <c r="F24" s="31">
        <v>848028</v>
      </c>
      <c r="G24" s="31">
        <f t="shared" si="6"/>
        <v>1731653</v>
      </c>
      <c r="H24" s="32">
        <v>12.877217741935482</v>
      </c>
      <c r="I24" s="32" t="s">
        <v>203</v>
      </c>
      <c r="J24" s="32">
        <v>1352.9409946236558</v>
      </c>
      <c r="K24" s="32">
        <v>1310.7959677419353</v>
      </c>
      <c r="L24" s="32">
        <f>H24+I24+J24+K24</f>
        <v>2676.6141801075264</v>
      </c>
    </row>
    <row r="25" spans="1:12" s="2" customFormat="1">
      <c r="A25" s="35"/>
      <c r="B25" s="35" t="s">
        <v>83</v>
      </c>
      <c r="C25" s="22">
        <v>8331</v>
      </c>
      <c r="D25" s="22"/>
      <c r="E25" s="22">
        <v>41138.817999999999</v>
      </c>
      <c r="F25" s="22">
        <v>59361.960000000006</v>
      </c>
      <c r="G25" s="22">
        <f>SUM(C25:F25)</f>
        <v>108831.77800000001</v>
      </c>
      <c r="H25" s="22">
        <v>12.877217741935482</v>
      </c>
      <c r="I25" s="22"/>
      <c r="J25" s="22">
        <v>63.588226747311822</v>
      </c>
      <c r="K25" s="22">
        <v>91.755717741935484</v>
      </c>
      <c r="L25" s="22">
        <f t="shared" ref="L25:L29" si="9">H25+I25+J25+K25</f>
        <v>168.2211622311828</v>
      </c>
    </row>
    <row r="26" spans="1:12" s="2" customFormat="1">
      <c r="A26" s="35"/>
      <c r="B26" s="35" t="s">
        <v>82</v>
      </c>
      <c r="C26" s="22"/>
      <c r="D26" s="22"/>
      <c r="E26" s="22">
        <v>294974.07800000004</v>
      </c>
      <c r="F26" s="22">
        <v>227271.50400000002</v>
      </c>
      <c r="G26" s="22">
        <f t="shared" si="6"/>
        <v>522245.58200000005</v>
      </c>
      <c r="H26" s="22"/>
      <c r="I26" s="22"/>
      <c r="J26" s="22">
        <v>455.94111518817209</v>
      </c>
      <c r="K26" s="22">
        <v>351.29331935483867</v>
      </c>
      <c r="L26" s="22">
        <f t="shared" si="9"/>
        <v>807.23443454301082</v>
      </c>
    </row>
    <row r="27" spans="1:12" s="2" customFormat="1">
      <c r="A27" s="35"/>
      <c r="B27" s="35" t="s">
        <v>84</v>
      </c>
      <c r="C27" s="22"/>
      <c r="D27" s="22"/>
      <c r="E27" s="22">
        <v>49016.464</v>
      </c>
      <c r="F27" s="22">
        <v>28832.952000000001</v>
      </c>
      <c r="G27" s="22">
        <f t="shared" si="6"/>
        <v>77849.415999999997</v>
      </c>
      <c r="H27" s="22"/>
      <c r="I27" s="22"/>
      <c r="J27" s="22">
        <v>75.764695698924726</v>
      </c>
      <c r="K27" s="22">
        <v>44.567062903225803</v>
      </c>
      <c r="L27" s="22">
        <f t="shared" si="9"/>
        <v>120.33175860215053</v>
      </c>
    </row>
    <row r="28" spans="1:12" s="2" customFormat="1">
      <c r="A28" s="35"/>
      <c r="B28" s="35" t="s">
        <v>85</v>
      </c>
      <c r="C28" s="22"/>
      <c r="D28" s="22"/>
      <c r="E28" s="22">
        <v>14879.998000000001</v>
      </c>
      <c r="F28" s="22">
        <v>20352.671999999999</v>
      </c>
      <c r="G28" s="22">
        <f t="shared" si="6"/>
        <v>35232.67</v>
      </c>
      <c r="H28" s="22"/>
      <c r="I28" s="22"/>
      <c r="J28" s="22">
        <v>22.999996908602149</v>
      </c>
      <c r="K28" s="22">
        <v>31.459103225806448</v>
      </c>
      <c r="L28" s="22">
        <f t="shared" si="9"/>
        <v>54.459100134408601</v>
      </c>
    </row>
    <row r="29" spans="1:12" s="2" customFormat="1">
      <c r="A29" s="35"/>
      <c r="B29" s="35" t="s">
        <v>86</v>
      </c>
      <c r="C29" s="22"/>
      <c r="D29" s="22"/>
      <c r="E29" s="22">
        <v>475284.64200000005</v>
      </c>
      <c r="F29" s="22">
        <v>512208.91200000001</v>
      </c>
      <c r="G29" s="22">
        <f t="shared" si="6"/>
        <v>987493.554</v>
      </c>
      <c r="H29" s="22"/>
      <c r="I29" s="22"/>
      <c r="J29" s="22">
        <v>734.64696008064527</v>
      </c>
      <c r="K29" s="22">
        <v>791.72076451612895</v>
      </c>
      <c r="L29" s="22">
        <f t="shared" si="9"/>
        <v>1526.3677245967742</v>
      </c>
    </row>
    <row r="30" spans="1:12" s="2" customFormat="1">
      <c r="A30" s="37">
        <v>8</v>
      </c>
      <c r="B30" s="30" t="s">
        <v>16</v>
      </c>
      <c r="C30" s="31">
        <v>674025</v>
      </c>
      <c r="D30" s="31">
        <v>0</v>
      </c>
      <c r="E30" s="31">
        <v>1542256</v>
      </c>
      <c r="F30" s="31">
        <v>1040465</v>
      </c>
      <c r="G30" s="31">
        <f t="shared" si="6"/>
        <v>3256746</v>
      </c>
      <c r="H30" s="32">
        <v>1041.8397177419354</v>
      </c>
      <c r="I30" s="32" t="s">
        <v>203</v>
      </c>
      <c r="J30" s="32">
        <v>2383.8634408602147</v>
      </c>
      <c r="K30" s="32">
        <v>1608.2456317204299</v>
      </c>
      <c r="L30" s="32">
        <f>H30+I30+J30+K30</f>
        <v>5033.94879032258</v>
      </c>
    </row>
    <row r="31" spans="1:12" s="2" customFormat="1" ht="14.25" customHeight="1">
      <c r="A31" s="35"/>
      <c r="B31" s="35" t="s">
        <v>87</v>
      </c>
      <c r="C31" s="22">
        <v>674025</v>
      </c>
      <c r="D31" s="22">
        <v>0</v>
      </c>
      <c r="E31" s="22">
        <v>1542256</v>
      </c>
      <c r="F31" s="22">
        <v>1040465</v>
      </c>
      <c r="G31" s="22">
        <f t="shared" ref="G31:L31" si="10">G30</f>
        <v>3256746</v>
      </c>
      <c r="H31" s="22">
        <v>1041.8397177419354</v>
      </c>
      <c r="I31" s="22"/>
      <c r="J31" s="22">
        <v>2383.8634408602147</v>
      </c>
      <c r="K31" s="22">
        <v>1608.2456317204299</v>
      </c>
      <c r="L31" s="22">
        <f t="shared" si="10"/>
        <v>5033.94879032258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1346735</v>
      </c>
      <c r="F32" s="31">
        <v>368506</v>
      </c>
      <c r="G32" s="31">
        <f t="shared" ref="G32" si="11">SUM(C32:F32)</f>
        <v>1715241</v>
      </c>
      <c r="H32" s="32" t="s">
        <v>203</v>
      </c>
      <c r="I32" s="32" t="s">
        <v>203</v>
      </c>
      <c r="J32" s="32">
        <v>2081.6468413978491</v>
      </c>
      <c r="K32" s="32">
        <v>569.59932795698921</v>
      </c>
      <c r="L32" s="32">
        <f>H32+I32+J32+K32</f>
        <v>2651.2461693548385</v>
      </c>
    </row>
    <row r="33" spans="1:12" s="2" customFormat="1">
      <c r="A33" s="35"/>
      <c r="B33" s="35" t="s">
        <v>88</v>
      </c>
      <c r="C33" s="22"/>
      <c r="D33" s="22"/>
      <c r="E33" s="22">
        <v>1346735</v>
      </c>
      <c r="F33" s="22">
        <v>368506</v>
      </c>
      <c r="G33" s="22">
        <f>G32</f>
        <v>1715241</v>
      </c>
      <c r="H33" s="22"/>
      <c r="I33" s="22"/>
      <c r="J33" s="22">
        <v>2081.6468413978491</v>
      </c>
      <c r="K33" s="22">
        <v>569.59932795698921</v>
      </c>
      <c r="L33" s="22">
        <f>K33+J33</f>
        <v>2651.2461693548385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1620857</v>
      </c>
      <c r="F34" s="31">
        <v>758959</v>
      </c>
      <c r="G34" s="31">
        <f>SUM(C34:F34)</f>
        <v>2379816</v>
      </c>
      <c r="H34" s="32" t="s">
        <v>203</v>
      </c>
      <c r="I34" s="32" t="s">
        <v>203</v>
      </c>
      <c r="J34" s="32">
        <v>2505.3569220430104</v>
      </c>
      <c r="K34" s="32">
        <v>1173.1221102150537</v>
      </c>
      <c r="L34" s="32">
        <f>H34+I34+J34+K34</f>
        <v>3678.4790322580639</v>
      </c>
    </row>
    <row r="35" spans="1:12" s="2" customFormat="1">
      <c r="A35" s="35"/>
      <c r="B35" s="35" t="s">
        <v>93</v>
      </c>
      <c r="C35" s="22"/>
      <c r="D35" s="22"/>
      <c r="E35" s="22">
        <v>773149</v>
      </c>
      <c r="F35" s="22">
        <v>166971</v>
      </c>
      <c r="G35" s="22">
        <f>SUM(C35:F35)</f>
        <v>940120</v>
      </c>
      <c r="H35" s="22"/>
      <c r="I35" s="22"/>
      <c r="J35" s="22">
        <v>1195.0555779569891</v>
      </c>
      <c r="K35" s="22">
        <v>258.08689516129033</v>
      </c>
      <c r="L35" s="22">
        <f>H35+I35+J35+K35</f>
        <v>1453.1424731182794</v>
      </c>
    </row>
    <row r="36" spans="1:12" s="2" customFormat="1">
      <c r="A36" s="35"/>
      <c r="B36" s="35" t="s">
        <v>90</v>
      </c>
      <c r="C36" s="22"/>
      <c r="D36" s="22"/>
      <c r="E36" s="22">
        <v>611224</v>
      </c>
      <c r="F36" s="22">
        <v>282560</v>
      </c>
      <c r="G36" s="22">
        <f t="shared" ref="G36:G40" si="12">SUM(C36:F36)</f>
        <v>893784</v>
      </c>
      <c r="H36" s="22"/>
      <c r="I36" s="22"/>
      <c r="J36" s="63">
        <v>944.76827956989234</v>
      </c>
      <c r="K36" s="22">
        <v>436.75268817204301</v>
      </c>
      <c r="L36" s="22">
        <f>H36+I36+J36+K36</f>
        <v>1381.5209677419352</v>
      </c>
    </row>
    <row r="37" spans="1:12" s="2" customFormat="1">
      <c r="A37" s="35"/>
      <c r="B37" s="35" t="s">
        <v>89</v>
      </c>
      <c r="C37" s="22"/>
      <c r="D37" s="22"/>
      <c r="E37" s="22">
        <v>114433</v>
      </c>
      <c r="F37" s="22">
        <v>147238</v>
      </c>
      <c r="G37" s="22">
        <f t="shared" si="12"/>
        <v>261671</v>
      </c>
      <c r="H37" s="22"/>
      <c r="I37" s="22"/>
      <c r="J37" s="22">
        <v>176.87896505376344</v>
      </c>
      <c r="K37" s="22">
        <v>227.58561827956987</v>
      </c>
      <c r="L37" s="22">
        <f t="shared" ref="L37:L40" si="13">H37+I37+J37+K37</f>
        <v>404.46458333333328</v>
      </c>
    </row>
    <row r="38" spans="1:12" s="2" customFormat="1">
      <c r="A38" s="35"/>
      <c r="B38" s="35" t="s">
        <v>91</v>
      </c>
      <c r="C38" s="22"/>
      <c r="D38" s="22"/>
      <c r="E38" s="22">
        <v>105842</v>
      </c>
      <c r="F38" s="22">
        <v>143747</v>
      </c>
      <c r="G38" s="22">
        <f t="shared" si="12"/>
        <v>249589</v>
      </c>
      <c r="H38" s="22"/>
      <c r="I38" s="22"/>
      <c r="J38" s="22">
        <v>163.59986559139782</v>
      </c>
      <c r="K38" s="22">
        <v>222.18958333333333</v>
      </c>
      <c r="L38" s="22">
        <f t="shared" si="13"/>
        <v>385.78944892473112</v>
      </c>
    </row>
    <row r="39" spans="1:12" s="2" customFormat="1">
      <c r="A39" s="35"/>
      <c r="B39" s="35" t="s">
        <v>92</v>
      </c>
      <c r="C39" s="22"/>
      <c r="D39" s="22"/>
      <c r="E39" s="22"/>
      <c r="F39" s="22">
        <v>6907</v>
      </c>
      <c r="G39" s="22">
        <f t="shared" si="12"/>
        <v>6907</v>
      </c>
      <c r="H39" s="22"/>
      <c r="I39" s="22"/>
      <c r="J39" s="22" t="s">
        <v>203</v>
      </c>
      <c r="K39" s="22">
        <v>10.676142473118277</v>
      </c>
      <c r="L39" s="22">
        <f t="shared" si="13"/>
        <v>10.676142473118277</v>
      </c>
    </row>
    <row r="40" spans="1:12" s="2" customFormat="1">
      <c r="A40" s="35"/>
      <c r="B40" s="35" t="s">
        <v>77</v>
      </c>
      <c r="C40" s="22"/>
      <c r="D40" s="22"/>
      <c r="E40" s="22">
        <v>16209</v>
      </c>
      <c r="F40" s="22">
        <v>11536</v>
      </c>
      <c r="G40" s="22">
        <f t="shared" si="12"/>
        <v>27745</v>
      </c>
      <c r="H40" s="22"/>
      <c r="I40" s="22"/>
      <c r="J40" s="22">
        <v>25.054233870967739</v>
      </c>
      <c r="K40" s="22">
        <v>17.831182795698926</v>
      </c>
      <c r="L40" s="22">
        <f t="shared" si="13"/>
        <v>42.885416666666664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529883</v>
      </c>
      <c r="E41" s="31">
        <v>617367</v>
      </c>
      <c r="F41" s="31">
        <v>1085829</v>
      </c>
      <c r="G41" s="31">
        <f t="shared" ref="G41" si="14">SUM(C41:F41)</f>
        <v>2233079</v>
      </c>
      <c r="H41" s="32" t="s">
        <v>203</v>
      </c>
      <c r="I41" s="32">
        <v>819.03958333333333</v>
      </c>
      <c r="J41" s="32">
        <v>954.26350806451603</v>
      </c>
      <c r="K41" s="32">
        <v>1678.3647177419352</v>
      </c>
      <c r="L41" s="32">
        <f>H41+I41+J41+K41</f>
        <v>3451.6678091397844</v>
      </c>
    </row>
    <row r="42" spans="1:12" s="2" customFormat="1">
      <c r="A42" s="17"/>
      <c r="B42" s="17" t="s">
        <v>94</v>
      </c>
      <c r="C42" s="22">
        <v>0</v>
      </c>
      <c r="D42" s="22">
        <v>529883</v>
      </c>
      <c r="E42" s="22">
        <v>617367</v>
      </c>
      <c r="F42" s="22">
        <v>1085829</v>
      </c>
      <c r="G42" s="22">
        <f>C42+D42+E42+F42</f>
        <v>2233079</v>
      </c>
      <c r="H42" s="22"/>
      <c r="I42" s="22">
        <v>819.03958333333333</v>
      </c>
      <c r="J42" s="22">
        <v>954.26350806451603</v>
      </c>
      <c r="K42" s="22">
        <v>1678.3647177419352</v>
      </c>
      <c r="L42" s="22">
        <f>H42+I42+J42+K42</f>
        <v>3451.6678091397844</v>
      </c>
    </row>
    <row r="43" spans="1:12" s="10" customFormat="1" ht="16.5" customHeight="1">
      <c r="A43" s="37">
        <v>12</v>
      </c>
      <c r="B43" s="30" t="s">
        <v>20</v>
      </c>
      <c r="C43" s="41">
        <v>5549176</v>
      </c>
      <c r="D43" s="41">
        <v>345856</v>
      </c>
      <c r="E43" s="41">
        <v>13872205</v>
      </c>
      <c r="F43" s="41">
        <v>2888885</v>
      </c>
      <c r="G43" s="31">
        <f t="shared" ref="G43:G47" si="15">SUM(C43:F43)</f>
        <v>22656122</v>
      </c>
      <c r="H43" s="42">
        <v>8577.355376344085</v>
      </c>
      <c r="I43" s="42">
        <v>534.58924731182788</v>
      </c>
      <c r="J43" s="32">
        <v>21442.252352150535</v>
      </c>
      <c r="K43" s="32">
        <v>4465.3464381720432</v>
      </c>
      <c r="L43" s="32">
        <f>H43+I43+J43+K43</f>
        <v>35019.543413978492</v>
      </c>
    </row>
    <row r="44" spans="1:12" s="2" customFormat="1">
      <c r="A44" s="17"/>
      <c r="B44" s="17" t="s">
        <v>95</v>
      </c>
      <c r="C44" s="22">
        <v>4538351.0000000112</v>
      </c>
      <c r="D44" s="22">
        <v>345856.00000000087</v>
      </c>
      <c r="E44" s="22">
        <v>13624263.989056328</v>
      </c>
      <c r="F44" s="22">
        <v>2763989.994487355</v>
      </c>
      <c r="G44" s="22">
        <f t="shared" si="15"/>
        <v>21272460.983543698</v>
      </c>
      <c r="H44" s="22">
        <v>7014.9242607527049</v>
      </c>
      <c r="I44" s="22">
        <v>534.58924731182924</v>
      </c>
      <c r="J44" s="22">
        <v>21059.010198138141</v>
      </c>
      <c r="K44" s="22">
        <v>4272.2963624468521</v>
      </c>
      <c r="L44" s="22">
        <f t="shared" ref="L44:L72" si="16">H44+I44+J44+K44</f>
        <v>32880.820068649526</v>
      </c>
    </row>
    <row r="45" spans="1:12" s="2" customFormat="1">
      <c r="A45" s="17"/>
      <c r="B45" s="17" t="s">
        <v>96</v>
      </c>
      <c r="C45" s="22"/>
      <c r="D45" s="22"/>
      <c r="E45" s="69">
        <v>247940.99999999939</v>
      </c>
      <c r="F45" s="69">
        <v>124895.00000000009</v>
      </c>
      <c r="G45" s="22">
        <f t="shared" si="15"/>
        <v>372835.99999999948</v>
      </c>
      <c r="H45" s="22"/>
      <c r="I45" s="22"/>
      <c r="J45" s="22">
        <v>383.24213709677326</v>
      </c>
      <c r="K45" s="22">
        <v>193.0500672043012</v>
      </c>
      <c r="L45" s="22">
        <f t="shared" si="16"/>
        <v>576.29220430107443</v>
      </c>
    </row>
    <row r="46" spans="1:12" s="2" customFormat="1">
      <c r="A46" s="17"/>
      <c r="B46" s="17" t="s">
        <v>97</v>
      </c>
      <c r="C46" s="22">
        <v>1010825.0000000008</v>
      </c>
      <c r="D46" s="22"/>
      <c r="E46" s="22"/>
      <c r="F46" s="22"/>
      <c r="G46" s="22">
        <f t="shared" si="15"/>
        <v>1010825.0000000008</v>
      </c>
      <c r="H46" s="22">
        <v>1562.431115591399</v>
      </c>
      <c r="I46" s="22"/>
      <c r="J46" s="22"/>
      <c r="K46" s="22"/>
      <c r="L46" s="22">
        <f t="shared" si="16"/>
        <v>1562.431115591399</v>
      </c>
    </row>
    <row r="47" spans="1:12" s="2" customFormat="1" ht="14.25" customHeight="1">
      <c r="A47" s="37">
        <v>13</v>
      </c>
      <c r="B47" s="30" t="s">
        <v>21</v>
      </c>
      <c r="C47" s="31">
        <v>0</v>
      </c>
      <c r="D47" s="31">
        <v>0</v>
      </c>
      <c r="E47" s="31">
        <v>816530</v>
      </c>
      <c r="F47" s="31">
        <v>437140</v>
      </c>
      <c r="G47" s="31">
        <f t="shared" si="15"/>
        <v>1253670</v>
      </c>
      <c r="H47" s="32" t="s">
        <v>203</v>
      </c>
      <c r="I47" s="32" t="s">
        <v>203</v>
      </c>
      <c r="J47" s="32">
        <v>1262.1095430107525</v>
      </c>
      <c r="K47" s="32">
        <v>675.68682795698919</v>
      </c>
      <c r="L47" s="32">
        <f>H47+I47+J47+K47</f>
        <v>1937.7963709677417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816530</v>
      </c>
      <c r="F48" s="22">
        <v>437140</v>
      </c>
      <c r="G48" s="22">
        <f t="shared" ref="G48" si="17">G47</f>
        <v>1253670</v>
      </c>
      <c r="H48" s="22"/>
      <c r="I48" s="22"/>
      <c r="J48" s="22">
        <v>1262.1095430107525</v>
      </c>
      <c r="K48" s="22">
        <v>675.68682795698919</v>
      </c>
      <c r="L48" s="22">
        <f t="shared" si="16"/>
        <v>1937.7963709677417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1505302</v>
      </c>
      <c r="F49" s="31">
        <v>232010</v>
      </c>
      <c r="G49" s="31">
        <f t="shared" ref="G49" si="18">SUM(C49:F49)</f>
        <v>1737312</v>
      </c>
      <c r="H49" s="32" t="s">
        <v>203</v>
      </c>
      <c r="I49" s="32" t="s">
        <v>203</v>
      </c>
      <c r="J49" s="32">
        <v>2326.7436827956985</v>
      </c>
      <c r="K49" s="32">
        <v>358.61760752688167</v>
      </c>
      <c r="L49" s="32">
        <f>H49+I49+J49+K49</f>
        <v>2685.3612903225803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602121</v>
      </c>
      <c r="F50" s="22">
        <v>6960</v>
      </c>
      <c r="G50" s="22">
        <f>SUM(C50:F50)</f>
        <v>609081</v>
      </c>
      <c r="H50" s="22"/>
      <c r="I50" s="22"/>
      <c r="J50" s="22">
        <v>930.69778225806442</v>
      </c>
      <c r="K50" s="22">
        <v>10.758064516129032</v>
      </c>
      <c r="L50" s="22">
        <f t="shared" si="16"/>
        <v>941.45584677419345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150530</v>
      </c>
      <c r="F51" s="22">
        <v>162407</v>
      </c>
      <c r="G51" s="22">
        <f t="shared" ref="G51:G55" si="19">SUM(C51:F51)</f>
        <v>312937</v>
      </c>
      <c r="H51" s="22"/>
      <c r="I51" s="22"/>
      <c r="J51" s="22">
        <v>233</v>
      </c>
      <c r="K51" s="22">
        <v>250.85954301075265</v>
      </c>
      <c r="L51" s="22">
        <f t="shared" si="16"/>
        <v>483.85954301075265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120424</v>
      </c>
      <c r="F52" s="22">
        <v>62643</v>
      </c>
      <c r="G52" s="22">
        <f t="shared" si="19"/>
        <v>183067</v>
      </c>
      <c r="H52" s="22"/>
      <c r="I52" s="22"/>
      <c r="J52" s="22">
        <v>186</v>
      </c>
      <c r="K52" s="22">
        <v>97</v>
      </c>
      <c r="L52" s="22">
        <f t="shared" si="16"/>
        <v>283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451591</v>
      </c>
      <c r="F53" s="22">
        <v>0</v>
      </c>
      <c r="G53" s="22">
        <f t="shared" si="19"/>
        <v>451591</v>
      </c>
      <c r="H53" s="22"/>
      <c r="I53" s="22"/>
      <c r="J53" s="22">
        <v>698</v>
      </c>
      <c r="K53" s="22">
        <v>0</v>
      </c>
      <c r="L53" s="22">
        <f t="shared" si="16"/>
        <v>698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75265</v>
      </c>
      <c r="F54" s="22">
        <v>0</v>
      </c>
      <c r="G54" s="22">
        <f t="shared" si="19"/>
        <v>75265</v>
      </c>
      <c r="H54" s="22"/>
      <c r="I54" s="22"/>
      <c r="J54" s="22">
        <v>116</v>
      </c>
      <c r="K54" s="22">
        <v>0</v>
      </c>
      <c r="L54" s="22">
        <f t="shared" si="16"/>
        <v>116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105371</v>
      </c>
      <c r="F55" s="22">
        <v>0</v>
      </c>
      <c r="G55" s="22">
        <f t="shared" si="19"/>
        <v>105371</v>
      </c>
      <c r="H55" s="22"/>
      <c r="I55" s="22"/>
      <c r="J55" s="22">
        <v>163</v>
      </c>
      <c r="K55" s="22">
        <v>0</v>
      </c>
      <c r="L55" s="22">
        <f t="shared" si="16"/>
        <v>163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133041</v>
      </c>
      <c r="F56" s="25">
        <v>285404</v>
      </c>
      <c r="G56" s="25">
        <f t="shared" ref="G56" si="20">SUM(C56:F56)</f>
        <v>418445</v>
      </c>
      <c r="H56" s="26" t="s">
        <v>203</v>
      </c>
      <c r="I56" s="26" t="s">
        <v>203</v>
      </c>
      <c r="J56" s="26">
        <v>205.64133064516128</v>
      </c>
      <c r="K56" s="26">
        <v>441.14865591397847</v>
      </c>
      <c r="L56" s="44">
        <f>H56+I56+J56+K56</f>
        <v>646.78998655913972</v>
      </c>
    </row>
    <row r="57" spans="1:13" s="2" customFormat="1">
      <c r="A57" s="17"/>
      <c r="B57" s="17" t="s">
        <v>105</v>
      </c>
      <c r="C57" s="22"/>
      <c r="D57" s="22"/>
      <c r="E57" s="22">
        <v>133041</v>
      </c>
      <c r="F57" s="22">
        <v>285404</v>
      </c>
      <c r="G57" s="22">
        <f>G56</f>
        <v>418445</v>
      </c>
      <c r="H57" s="22"/>
      <c r="I57" s="22"/>
      <c r="J57" s="22">
        <v>205.64133064516128</v>
      </c>
      <c r="K57" s="22">
        <v>441.14865591397847</v>
      </c>
      <c r="L57" s="22">
        <f t="shared" si="16"/>
        <v>646.78998655913972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662790</v>
      </c>
      <c r="F58" s="31">
        <v>291933</v>
      </c>
      <c r="G58" s="31">
        <f t="shared" ref="G58" si="21">SUM(C58:F58)</f>
        <v>954723</v>
      </c>
      <c r="H58" s="32" t="s">
        <v>203</v>
      </c>
      <c r="I58" s="32" t="s">
        <v>203</v>
      </c>
      <c r="J58" s="32">
        <v>1024.4737903225805</v>
      </c>
      <c r="K58" s="32">
        <v>451.24052419354837</v>
      </c>
      <c r="L58" s="32">
        <f>H58+I58+J58+K58</f>
        <v>1475.714314516129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662790</v>
      </c>
      <c r="F59" s="22">
        <v>291933</v>
      </c>
      <c r="G59" s="22">
        <f>G58</f>
        <v>954723</v>
      </c>
      <c r="H59" s="22"/>
      <c r="I59" s="22"/>
      <c r="J59" s="22">
        <v>1024.4737903225805</v>
      </c>
      <c r="K59" s="22">
        <v>451.24052419354837</v>
      </c>
      <c r="L59" s="22">
        <f t="shared" si="16"/>
        <v>1475.714314516129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528316</v>
      </c>
      <c r="F60" s="31">
        <v>452914</v>
      </c>
      <c r="G60" s="31">
        <f t="shared" ref="G60" si="22">SUM(C60:F60)</f>
        <v>981230</v>
      </c>
      <c r="H60" s="32" t="s">
        <v>203</v>
      </c>
      <c r="I60" s="32" t="s">
        <v>203</v>
      </c>
      <c r="J60" s="32">
        <v>816.61747311827958</v>
      </c>
      <c r="K60" s="32">
        <v>700.06868279569892</v>
      </c>
      <c r="L60" s="32">
        <f>H60+I60+J60+K60</f>
        <v>1516.6861559139784</v>
      </c>
    </row>
    <row r="61" spans="1:13" s="2" customFormat="1">
      <c r="A61" s="17"/>
      <c r="B61" s="17" t="s">
        <v>107</v>
      </c>
      <c r="C61" s="22"/>
      <c r="D61" s="22"/>
      <c r="E61" s="22">
        <v>528316</v>
      </c>
      <c r="F61" s="22">
        <v>452914</v>
      </c>
      <c r="G61" s="22">
        <f>F61+E61</f>
        <v>981230</v>
      </c>
      <c r="H61" s="22"/>
      <c r="I61" s="22"/>
      <c r="J61" s="22">
        <v>816.61747311827958</v>
      </c>
      <c r="K61" s="22">
        <v>700.06868279569892</v>
      </c>
      <c r="L61" s="22">
        <f t="shared" si="16"/>
        <v>1516.6861559139784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2192173</v>
      </c>
      <c r="F62" s="31">
        <v>913941</v>
      </c>
      <c r="G62" s="31">
        <f t="shared" ref="G62" si="23">SUM(C62:F62)</f>
        <v>3106114</v>
      </c>
      <c r="H62" s="32" t="s">
        <v>203</v>
      </c>
      <c r="I62" s="32" t="s">
        <v>203</v>
      </c>
      <c r="J62" s="32">
        <v>3388.4394489247311</v>
      </c>
      <c r="K62" s="32">
        <v>1412.6776209677419</v>
      </c>
      <c r="L62" s="32">
        <f>H62+I62+J62+K62</f>
        <v>4801.1170698924725</v>
      </c>
    </row>
    <row r="63" spans="1:13">
      <c r="A63" s="45"/>
      <c r="B63" s="45" t="s">
        <v>108</v>
      </c>
      <c r="C63" s="22"/>
      <c r="D63" s="22"/>
      <c r="E63" s="22">
        <v>422651</v>
      </c>
      <c r="F63" s="22">
        <v>176208</v>
      </c>
      <c r="G63" s="63">
        <f>SUM(C63:F63)</f>
        <v>598859</v>
      </c>
      <c r="H63" s="63"/>
      <c r="I63" s="63"/>
      <c r="J63" s="63">
        <v>653.29119623655913</v>
      </c>
      <c r="K63" s="63">
        <v>272.36451612903227</v>
      </c>
      <c r="L63" s="63">
        <f t="shared" si="16"/>
        <v>925.6557123655914</v>
      </c>
      <c r="M63" s="2"/>
    </row>
    <row r="64" spans="1:13">
      <c r="A64" s="45"/>
      <c r="B64" s="45" t="s">
        <v>109</v>
      </c>
      <c r="C64" s="22"/>
      <c r="D64" s="22"/>
      <c r="E64" s="22">
        <v>922905</v>
      </c>
      <c r="F64" s="22">
        <v>384769</v>
      </c>
      <c r="G64" s="63">
        <f t="shared" ref="G64:G65" si="24">SUM(C64:F64)</f>
        <v>1307674</v>
      </c>
      <c r="H64" s="63"/>
      <c r="I64" s="63"/>
      <c r="J64" s="63">
        <v>1426.533266129032</v>
      </c>
      <c r="K64" s="63">
        <v>594.73702956989234</v>
      </c>
      <c r="L64" s="63">
        <f t="shared" si="16"/>
        <v>2021.2702956989242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846617</v>
      </c>
      <c r="F65" s="22">
        <v>352964</v>
      </c>
      <c r="G65" s="63">
        <f t="shared" si="24"/>
        <v>1199581</v>
      </c>
      <c r="H65" s="63"/>
      <c r="I65" s="63"/>
      <c r="J65" s="63">
        <v>1308.6149865591397</v>
      </c>
      <c r="K65" s="63">
        <v>545.57607526881714</v>
      </c>
      <c r="L65" s="63">
        <f t="shared" si="16"/>
        <v>1854.1910618279567</v>
      </c>
      <c r="M65" s="2"/>
    </row>
    <row r="66" spans="1:13">
      <c r="A66" s="37">
        <v>19</v>
      </c>
      <c r="B66" s="30" t="s">
        <v>27</v>
      </c>
      <c r="C66" s="31">
        <v>182845</v>
      </c>
      <c r="D66" s="31">
        <v>8734</v>
      </c>
      <c r="E66" s="31">
        <v>442655</v>
      </c>
      <c r="F66" s="31">
        <v>395431</v>
      </c>
      <c r="G66" s="31">
        <f t="shared" ref="G66" si="25">SUM(C66:F66)</f>
        <v>1029665</v>
      </c>
      <c r="H66" s="32">
        <v>282.62331989247309</v>
      </c>
      <c r="I66" s="32">
        <v>13.500134408602149</v>
      </c>
      <c r="J66" s="32">
        <v>684.21135752688167</v>
      </c>
      <c r="K66" s="32">
        <v>611.21727150537629</v>
      </c>
      <c r="L66" s="32">
        <f>H66+I66+J66+K66</f>
        <v>1591.552083333333</v>
      </c>
    </row>
    <row r="67" spans="1:13">
      <c r="A67" s="45"/>
      <c r="B67" s="45" t="s">
        <v>111</v>
      </c>
      <c r="C67" s="22">
        <v>182845</v>
      </c>
      <c r="D67" s="22">
        <v>8734</v>
      </c>
      <c r="E67" s="22">
        <v>442655</v>
      </c>
      <c r="F67" s="22">
        <v>395431</v>
      </c>
      <c r="G67" s="22">
        <f t="shared" ref="G67" si="26">G66</f>
        <v>1029665</v>
      </c>
      <c r="H67" s="22">
        <v>282.62331989247309</v>
      </c>
      <c r="I67" s="22">
        <v>13.500134408602149</v>
      </c>
      <c r="J67" s="22">
        <v>684.21135752688167</v>
      </c>
      <c r="K67" s="22">
        <v>611.21727150537629</v>
      </c>
      <c r="L67" s="22">
        <f t="shared" si="16"/>
        <v>1591.552083333333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4254760</v>
      </c>
      <c r="F68" s="31">
        <v>2447572</v>
      </c>
      <c r="G68" s="31">
        <f t="shared" ref="G68" si="27">SUM(C68:F68)</f>
        <v>6702332</v>
      </c>
      <c r="H68" s="32" t="s">
        <v>203</v>
      </c>
      <c r="I68" s="32" t="s">
        <v>203</v>
      </c>
      <c r="J68" s="32">
        <v>6576.5779569892475</v>
      </c>
      <c r="K68" s="32">
        <v>3783.2094086021498</v>
      </c>
      <c r="L68" s="32">
        <f>H68+I68+J68+K68</f>
        <v>10359.787365591397</v>
      </c>
    </row>
    <row r="69" spans="1:13">
      <c r="A69" s="45"/>
      <c r="B69" s="45" t="s">
        <v>112</v>
      </c>
      <c r="C69" s="22"/>
      <c r="D69" s="22"/>
      <c r="E69" s="22">
        <v>4254760</v>
      </c>
      <c r="F69" s="22">
        <v>2447572</v>
      </c>
      <c r="G69" s="63">
        <f>F69+E69</f>
        <v>6702332</v>
      </c>
      <c r="H69" s="63"/>
      <c r="I69" s="63"/>
      <c r="J69" s="63">
        <v>6576.5779569892475</v>
      </c>
      <c r="K69" s="63">
        <v>3783.2094086021498</v>
      </c>
      <c r="L69" s="63">
        <f t="shared" si="16"/>
        <v>10359.787365591397</v>
      </c>
    </row>
    <row r="70" spans="1:13">
      <c r="A70" s="37">
        <v>21</v>
      </c>
      <c r="B70" s="30" t="s">
        <v>29</v>
      </c>
      <c r="C70" s="31">
        <v>0</v>
      </c>
      <c r="D70" s="31">
        <v>0</v>
      </c>
      <c r="E70" s="31">
        <v>133093</v>
      </c>
      <c r="F70" s="31">
        <v>121032</v>
      </c>
      <c r="G70" s="31">
        <f t="shared" ref="G70" si="28">SUM(C70:F70)</f>
        <v>254125</v>
      </c>
      <c r="H70" s="32" t="s">
        <v>203</v>
      </c>
      <c r="I70" s="32" t="s">
        <v>203</v>
      </c>
      <c r="J70" s="32">
        <v>205.72170698924728</v>
      </c>
      <c r="K70" s="32">
        <v>187.0790322580645</v>
      </c>
      <c r="L70" s="32">
        <f>H70+I70+J70+K70</f>
        <v>392.80073924731175</v>
      </c>
    </row>
    <row r="71" spans="1:13">
      <c r="A71" s="45"/>
      <c r="B71" s="45" t="s">
        <v>114</v>
      </c>
      <c r="C71" s="22"/>
      <c r="D71" s="22"/>
      <c r="E71" s="22">
        <v>133093</v>
      </c>
      <c r="F71" s="22">
        <v>53254.080000000002</v>
      </c>
      <c r="G71" s="63">
        <f>E71+F71</f>
        <v>186347.08000000002</v>
      </c>
      <c r="H71" s="63"/>
      <c r="I71" s="63"/>
      <c r="J71" s="63">
        <v>205.72170698924728</v>
      </c>
      <c r="K71" s="63">
        <v>82.314774193548388</v>
      </c>
      <c r="L71" s="63">
        <f t="shared" si="16"/>
        <v>288.03648118279568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67777.920000000013</v>
      </c>
      <c r="G72" s="63">
        <f>E72+F72</f>
        <v>67777.920000000013</v>
      </c>
      <c r="H72" s="63"/>
      <c r="I72" s="63"/>
      <c r="J72" s="63"/>
      <c r="K72" s="63">
        <v>104.76425806451614</v>
      </c>
      <c r="L72" s="63">
        <f t="shared" si="16"/>
        <v>104.76425806451614</v>
      </c>
    </row>
    <row r="73" spans="1:13">
      <c r="A73" s="36">
        <v>22</v>
      </c>
      <c r="B73" s="24" t="s">
        <v>30</v>
      </c>
      <c r="C73" s="25">
        <v>742111.24</v>
      </c>
      <c r="D73" s="25">
        <v>0</v>
      </c>
      <c r="E73" s="25">
        <v>1954893</v>
      </c>
      <c r="F73" s="25">
        <v>47313</v>
      </c>
      <c r="G73" s="25">
        <f t="shared" ref="G73" si="29">SUM(C73:F73)</f>
        <v>2744317.24</v>
      </c>
      <c r="H73" s="26">
        <v>1147.0805456989247</v>
      </c>
      <c r="I73" s="26" t="s">
        <v>203</v>
      </c>
      <c r="J73" s="26">
        <v>3021.6760080645158</v>
      </c>
      <c r="K73" s="26">
        <v>73.131653225806446</v>
      </c>
      <c r="L73" s="26">
        <f>H73+I73+J73+K73</f>
        <v>4241.8882069892461</v>
      </c>
    </row>
    <row r="74" spans="1:13">
      <c r="A74" s="45"/>
      <c r="B74" s="45" t="s">
        <v>115</v>
      </c>
      <c r="C74" s="22">
        <v>742111.24</v>
      </c>
      <c r="D74" s="22">
        <v>0</v>
      </c>
      <c r="E74" s="22">
        <v>1954893</v>
      </c>
      <c r="F74" s="22">
        <v>47313</v>
      </c>
      <c r="G74" s="63">
        <f>F74+E74+C74</f>
        <v>2744317.24</v>
      </c>
      <c r="H74" s="63">
        <v>1147.0805456989247</v>
      </c>
      <c r="I74" s="63"/>
      <c r="J74" s="63">
        <v>3021.6760080645158</v>
      </c>
      <c r="K74" s="63">
        <v>73.131653225806446</v>
      </c>
      <c r="L74" s="63">
        <f t="shared" ref="L74" si="30">L73</f>
        <v>4241.8882069892461</v>
      </c>
    </row>
    <row r="75" spans="1:13">
      <c r="A75" s="37">
        <v>23</v>
      </c>
      <c r="B75" s="30" t="s">
        <v>31</v>
      </c>
      <c r="C75" s="31">
        <v>661407</v>
      </c>
      <c r="D75" s="31">
        <v>13738</v>
      </c>
      <c r="E75" s="31">
        <v>432827</v>
      </c>
      <c r="F75" s="31">
        <v>434217</v>
      </c>
      <c r="G75" s="31">
        <f t="shared" ref="G75" si="31">SUM(C75:F75)</f>
        <v>1542189</v>
      </c>
      <c r="H75" s="32">
        <v>1022.3360887096774</v>
      </c>
      <c r="I75" s="32">
        <v>21.234811827956989</v>
      </c>
      <c r="J75" s="32">
        <v>669.02022849462355</v>
      </c>
      <c r="K75" s="32">
        <v>671.16874999999993</v>
      </c>
      <c r="L75" s="32">
        <f>H75+I75+J75+K75</f>
        <v>2383.7598790322577</v>
      </c>
    </row>
    <row r="76" spans="1:13">
      <c r="A76" s="45"/>
      <c r="B76" s="45" t="s">
        <v>116</v>
      </c>
      <c r="C76" s="22">
        <v>661407</v>
      </c>
      <c r="D76" s="22">
        <v>13738</v>
      </c>
      <c r="E76" s="22">
        <v>77908.86</v>
      </c>
      <c r="F76" s="22">
        <v>37342.661999999997</v>
      </c>
      <c r="G76" s="63">
        <f>C76+D76+E76+F76</f>
        <v>790396.522</v>
      </c>
      <c r="H76" s="63">
        <v>1022.3360887096774</v>
      </c>
      <c r="I76" s="63">
        <v>21.234811827956989</v>
      </c>
      <c r="J76" s="63">
        <v>120.42364112903225</v>
      </c>
      <c r="K76" s="63">
        <v>57.720512499999991</v>
      </c>
      <c r="L76" s="63">
        <f t="shared" ref="L76:L77" si="32">SUM(H76:K76)</f>
        <v>1221.7150541666665</v>
      </c>
    </row>
    <row r="77" spans="1:13">
      <c r="A77" s="45"/>
      <c r="B77" s="45" t="s">
        <v>117</v>
      </c>
      <c r="C77" s="22"/>
      <c r="D77" s="22"/>
      <c r="E77" s="22">
        <v>354918.13999999996</v>
      </c>
      <c r="F77" s="22">
        <v>396874.33799999999</v>
      </c>
      <c r="G77" s="63">
        <f>C77+D77+E77+F77</f>
        <v>751792.47799999989</v>
      </c>
      <c r="H77" s="63"/>
      <c r="I77" s="63"/>
      <c r="J77" s="63">
        <v>548.59658736559129</v>
      </c>
      <c r="K77" s="63">
        <v>613.44823749999989</v>
      </c>
      <c r="L77" s="63">
        <f t="shared" si="32"/>
        <v>1162.0448248655912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180279</v>
      </c>
      <c r="F78" s="31">
        <v>226016</v>
      </c>
      <c r="G78" s="31">
        <f t="shared" ref="G78" si="33">SUM(C78:F78)</f>
        <v>406295</v>
      </c>
      <c r="H78" s="32" t="s">
        <v>203</v>
      </c>
      <c r="I78" s="32" t="s">
        <v>203</v>
      </c>
      <c r="J78" s="32">
        <v>278.6570564516129</v>
      </c>
      <c r="K78" s="32">
        <v>349.35268817204303</v>
      </c>
      <c r="L78" s="32">
        <f>H78+I78+J78+K78</f>
        <v>628.00974462365593</v>
      </c>
    </row>
    <row r="79" spans="1:13">
      <c r="A79" s="45"/>
      <c r="B79" s="45" t="s">
        <v>118</v>
      </c>
      <c r="C79" s="22"/>
      <c r="D79" s="22"/>
      <c r="E79" s="22">
        <v>180279</v>
      </c>
      <c r="F79" s="22">
        <v>226016</v>
      </c>
      <c r="G79" s="22">
        <f>SUM(C79:F79)</f>
        <v>406295</v>
      </c>
      <c r="H79" s="63"/>
      <c r="I79" s="63"/>
      <c r="J79" s="63">
        <v>278.6570564516129</v>
      </c>
      <c r="K79" s="63">
        <v>349.35268817204303</v>
      </c>
      <c r="L79" s="63">
        <f>H79+I79+J79+K79</f>
        <v>628.00974462365593</v>
      </c>
    </row>
    <row r="80" spans="1:13">
      <c r="A80" s="37">
        <v>25</v>
      </c>
      <c r="B80" s="30" t="s">
        <v>33</v>
      </c>
      <c r="C80" s="31">
        <v>291249</v>
      </c>
      <c r="D80" s="31">
        <v>0</v>
      </c>
      <c r="E80" s="31">
        <v>1759179</v>
      </c>
      <c r="F80" s="31">
        <v>736810</v>
      </c>
      <c r="G80" s="31">
        <f t="shared" ref="G80:G86" si="34">SUM(C80:F80)</f>
        <v>2787238</v>
      </c>
      <c r="H80" s="32">
        <v>450.18326612903218</v>
      </c>
      <c r="I80" s="32" t="s">
        <v>203</v>
      </c>
      <c r="J80" s="32">
        <v>2719.1610887096772</v>
      </c>
      <c r="K80" s="32">
        <v>1138.8864247311828</v>
      </c>
      <c r="L80" s="32">
        <f>H80+I80+J80+K80</f>
        <v>4308.2307795698925</v>
      </c>
    </row>
    <row r="81" spans="1:12">
      <c r="A81" s="45"/>
      <c r="B81" s="45" t="s">
        <v>119</v>
      </c>
      <c r="C81" s="22">
        <v>291249</v>
      </c>
      <c r="D81" s="22"/>
      <c r="E81" s="22">
        <v>321930</v>
      </c>
      <c r="F81" s="22">
        <v>377247</v>
      </c>
      <c r="G81" s="63">
        <f t="shared" si="34"/>
        <v>990426</v>
      </c>
      <c r="H81" s="63">
        <v>450.18326612903218</v>
      </c>
      <c r="I81" s="63"/>
      <c r="J81" s="63">
        <v>497.60685483870964</v>
      </c>
      <c r="K81" s="63">
        <v>583.11028225806444</v>
      </c>
      <c r="L81" s="63">
        <f t="shared" ref="L81:L85" si="35">H81+I81+J81+K81</f>
        <v>1530.9004032258063</v>
      </c>
    </row>
    <row r="82" spans="1:12">
      <c r="A82" s="45"/>
      <c r="B82" s="45" t="s">
        <v>120</v>
      </c>
      <c r="C82" s="22"/>
      <c r="D82" s="22"/>
      <c r="E82" s="22">
        <v>1027360</v>
      </c>
      <c r="F82" s="22">
        <v>359563</v>
      </c>
      <c r="G82" s="63">
        <f t="shared" si="34"/>
        <v>1386923</v>
      </c>
      <c r="H82" s="63"/>
      <c r="I82" s="63"/>
      <c r="J82" s="63">
        <v>1587.9892473118277</v>
      </c>
      <c r="K82" s="63">
        <v>555.77614247311828</v>
      </c>
      <c r="L82" s="63">
        <f t="shared" si="35"/>
        <v>2143.7653897849459</v>
      </c>
    </row>
    <row r="83" spans="1:12">
      <c r="A83" s="45"/>
      <c r="B83" s="45" t="s">
        <v>122</v>
      </c>
      <c r="C83" s="22"/>
      <c r="D83" s="22"/>
      <c r="E83" s="22">
        <v>21110</v>
      </c>
      <c r="F83" s="22"/>
      <c r="G83" s="63">
        <f t="shared" si="34"/>
        <v>21110</v>
      </c>
      <c r="H83" s="63"/>
      <c r="I83" s="63"/>
      <c r="J83" s="63">
        <v>32.629704301075265</v>
      </c>
      <c r="K83" s="63"/>
      <c r="L83" s="63">
        <f t="shared" si="35"/>
        <v>32.629704301075265</v>
      </c>
    </row>
    <row r="84" spans="1:12">
      <c r="A84" s="45"/>
      <c r="B84" s="45" t="s">
        <v>121</v>
      </c>
      <c r="C84" s="22"/>
      <c r="D84" s="22"/>
      <c r="E84" s="22">
        <v>379983</v>
      </c>
      <c r="F84" s="22"/>
      <c r="G84" s="63">
        <f t="shared" si="34"/>
        <v>379983</v>
      </c>
      <c r="H84" s="63"/>
      <c r="I84" s="63"/>
      <c r="J84" s="63">
        <v>587.33931451612898</v>
      </c>
      <c r="K84" s="63"/>
      <c r="L84" s="63">
        <f t="shared" si="35"/>
        <v>587.33931451612898</v>
      </c>
    </row>
    <row r="85" spans="1:12">
      <c r="A85" s="45"/>
      <c r="B85" s="45" t="s">
        <v>123</v>
      </c>
      <c r="C85" s="22"/>
      <c r="D85" s="22"/>
      <c r="E85" s="22">
        <v>8796</v>
      </c>
      <c r="F85" s="22"/>
      <c r="G85" s="63">
        <f t="shared" si="34"/>
        <v>8796</v>
      </c>
      <c r="H85" s="63"/>
      <c r="I85" s="63"/>
      <c r="J85" s="63">
        <v>13.595967741935482</v>
      </c>
      <c r="K85" s="63"/>
      <c r="L85" s="63">
        <f t="shared" si="35"/>
        <v>13.595967741935482</v>
      </c>
    </row>
    <row r="86" spans="1:12">
      <c r="A86" s="37">
        <v>26</v>
      </c>
      <c r="B86" s="30" t="s">
        <v>34</v>
      </c>
      <c r="C86" s="31">
        <v>0</v>
      </c>
      <c r="D86" s="31">
        <v>0</v>
      </c>
      <c r="E86" s="31">
        <v>1244245</v>
      </c>
      <c r="F86" s="31">
        <v>674039</v>
      </c>
      <c r="G86" s="31">
        <f t="shared" si="34"/>
        <v>1918284</v>
      </c>
      <c r="H86" s="32" t="s">
        <v>203</v>
      </c>
      <c r="I86" s="32" t="s">
        <v>203</v>
      </c>
      <c r="J86" s="32">
        <v>1923.2281586021504</v>
      </c>
      <c r="K86" s="32">
        <v>1041.8613575268816</v>
      </c>
      <c r="L86" s="32">
        <f>H86+I86+J86+K86</f>
        <v>2965.0895161290318</v>
      </c>
    </row>
    <row r="87" spans="1:12">
      <c r="A87" s="45"/>
      <c r="B87" s="45" t="s">
        <v>124</v>
      </c>
      <c r="C87" s="22"/>
      <c r="D87" s="22"/>
      <c r="E87" s="22">
        <v>624860</v>
      </c>
      <c r="F87" s="22">
        <v>438260</v>
      </c>
      <c r="G87" s="63">
        <f>SUM(C87:F87)</f>
        <v>1063120</v>
      </c>
      <c r="H87" s="63"/>
      <c r="I87" s="63"/>
      <c r="J87" s="63">
        <v>965.84543010752679</v>
      </c>
      <c r="K87" s="63">
        <v>677.41801075268802</v>
      </c>
      <c r="L87" s="63">
        <f t="shared" ref="L87:L92" si="36">H87+I87+J87+K87</f>
        <v>1643.2634408602148</v>
      </c>
    </row>
    <row r="88" spans="1:12">
      <c r="A88" s="45"/>
      <c r="B88" s="45" t="s">
        <v>127</v>
      </c>
      <c r="C88" s="22"/>
      <c r="D88" s="22"/>
      <c r="E88" s="22">
        <v>426154</v>
      </c>
      <c r="F88" s="22">
        <v>183339</v>
      </c>
      <c r="G88" s="63">
        <f t="shared" ref="G88:G92" si="37">SUM(C88:F88)</f>
        <v>609493</v>
      </c>
      <c r="H88" s="63"/>
      <c r="I88" s="63"/>
      <c r="J88" s="63">
        <v>658.70577956989234</v>
      </c>
      <c r="K88" s="63">
        <v>283.38689516129034</v>
      </c>
      <c r="L88" s="63">
        <f t="shared" si="36"/>
        <v>942.09267473118268</v>
      </c>
    </row>
    <row r="89" spans="1:12">
      <c r="A89" s="45"/>
      <c r="B89" s="45" t="s">
        <v>125</v>
      </c>
      <c r="C89" s="22"/>
      <c r="D89" s="22"/>
      <c r="E89" s="22">
        <v>130397</v>
      </c>
      <c r="F89" s="22">
        <v>1887</v>
      </c>
      <c r="G89" s="63">
        <f t="shared" si="37"/>
        <v>132284</v>
      </c>
      <c r="H89" s="63"/>
      <c r="I89" s="63"/>
      <c r="J89" s="63">
        <v>201.55450268817202</v>
      </c>
      <c r="K89" s="63">
        <v>2.9167338709677417</v>
      </c>
      <c r="L89" s="63">
        <f t="shared" si="36"/>
        <v>204.47123655913975</v>
      </c>
    </row>
    <row r="90" spans="1:12">
      <c r="A90" s="45"/>
      <c r="B90" s="45" t="s">
        <v>126</v>
      </c>
      <c r="C90" s="22"/>
      <c r="D90" s="22"/>
      <c r="E90" s="22">
        <v>10825</v>
      </c>
      <c r="F90" s="22"/>
      <c r="G90" s="63">
        <f t="shared" si="37"/>
        <v>10825</v>
      </c>
      <c r="H90" s="63"/>
      <c r="I90" s="63"/>
      <c r="J90" s="63">
        <v>16.732190860215052</v>
      </c>
      <c r="K90" s="63"/>
      <c r="L90" s="63">
        <f t="shared" si="36"/>
        <v>16.732190860215052</v>
      </c>
    </row>
    <row r="91" spans="1:12">
      <c r="A91" s="45"/>
      <c r="B91" s="45" t="s">
        <v>128</v>
      </c>
      <c r="C91" s="22"/>
      <c r="D91" s="22"/>
      <c r="E91" s="22">
        <v>19161</v>
      </c>
      <c r="F91" s="22">
        <v>27433</v>
      </c>
      <c r="G91" s="63">
        <f t="shared" si="37"/>
        <v>46594</v>
      </c>
      <c r="H91" s="63"/>
      <c r="I91" s="63"/>
      <c r="J91" s="63">
        <v>29.61713709677419</v>
      </c>
      <c r="K91" s="63">
        <v>42.40315860215054</v>
      </c>
      <c r="L91" s="63">
        <f t="shared" si="36"/>
        <v>72.020295698924727</v>
      </c>
    </row>
    <row r="92" spans="1:12">
      <c r="A92" s="45"/>
      <c r="B92" s="45" t="s">
        <v>129</v>
      </c>
      <c r="C92" s="22"/>
      <c r="D92" s="22"/>
      <c r="E92" s="22">
        <v>32848</v>
      </c>
      <c r="F92" s="22">
        <v>23120</v>
      </c>
      <c r="G92" s="63">
        <f t="shared" si="37"/>
        <v>55968</v>
      </c>
      <c r="H92" s="63"/>
      <c r="I92" s="63"/>
      <c r="J92" s="63">
        <v>50.773118279569886</v>
      </c>
      <c r="K92" s="63">
        <v>35.736559139784944</v>
      </c>
      <c r="L92" s="63">
        <f t="shared" si="36"/>
        <v>86.50967741935483</v>
      </c>
    </row>
    <row r="93" spans="1:12">
      <c r="A93" s="37">
        <v>27</v>
      </c>
      <c r="B93" s="30" t="s">
        <v>35</v>
      </c>
      <c r="C93" s="31">
        <v>442262</v>
      </c>
      <c r="D93" s="31">
        <v>0</v>
      </c>
      <c r="E93" s="31">
        <v>400892</v>
      </c>
      <c r="F93" s="31">
        <v>428021</v>
      </c>
      <c r="G93" s="31">
        <f t="shared" ref="G93" si="38">SUM(C93:F93)</f>
        <v>1271175</v>
      </c>
      <c r="H93" s="32">
        <v>683.60389784946233</v>
      </c>
      <c r="I93" s="32" t="s">
        <v>203</v>
      </c>
      <c r="J93" s="32">
        <v>619.6583333333333</v>
      </c>
      <c r="K93" s="32">
        <v>661.59159946236548</v>
      </c>
      <c r="L93" s="32">
        <f>H93+I93+J93+K93</f>
        <v>1964.853830645161</v>
      </c>
    </row>
    <row r="94" spans="1:12">
      <c r="A94" s="45"/>
      <c r="B94" s="45" t="s">
        <v>130</v>
      </c>
      <c r="C94" s="22">
        <v>442262</v>
      </c>
      <c r="D94" s="22">
        <v>0</v>
      </c>
      <c r="E94" s="22">
        <v>400892</v>
      </c>
      <c r="F94" s="22">
        <v>428021</v>
      </c>
      <c r="G94" s="63">
        <f>C94+D94+E94+F94</f>
        <v>1271175</v>
      </c>
      <c r="H94" s="63">
        <v>683.60389784946233</v>
      </c>
      <c r="I94" s="63"/>
      <c r="J94" s="63">
        <v>619.6583333333333</v>
      </c>
      <c r="K94" s="63">
        <v>661.59159946236548</v>
      </c>
      <c r="L94" s="63">
        <f>H94+I94+J94+K94</f>
        <v>1964.853830645161</v>
      </c>
    </row>
    <row r="95" spans="1:12">
      <c r="A95" s="37">
        <v>28</v>
      </c>
      <c r="B95" s="30" t="s">
        <v>36</v>
      </c>
      <c r="C95" s="31">
        <v>182621</v>
      </c>
      <c r="D95" s="31">
        <v>0</v>
      </c>
      <c r="E95" s="31">
        <v>1122328</v>
      </c>
      <c r="F95" s="31">
        <v>483781</v>
      </c>
      <c r="G95" s="31">
        <f t="shared" ref="G95:G98" si="39">SUM(C95:F95)</f>
        <v>1788730</v>
      </c>
      <c r="H95" s="32">
        <v>282.27708333333334</v>
      </c>
      <c r="I95" s="32" t="s">
        <v>203</v>
      </c>
      <c r="J95" s="32">
        <v>1734.7811827956989</v>
      </c>
      <c r="K95" s="32">
        <v>747.77977150537629</v>
      </c>
      <c r="L95" s="32">
        <f>H95+I95+J95+K95</f>
        <v>2764.8380376344085</v>
      </c>
    </row>
    <row r="96" spans="1:12">
      <c r="A96" s="45"/>
      <c r="B96" s="45" t="s">
        <v>131</v>
      </c>
      <c r="C96" s="22">
        <v>182621</v>
      </c>
      <c r="D96" s="22"/>
      <c r="E96" s="22">
        <v>1051621</v>
      </c>
      <c r="F96" s="22">
        <v>483781</v>
      </c>
      <c r="G96" s="63">
        <f>SUM(C96:F96)</f>
        <v>1718023</v>
      </c>
      <c r="H96" s="63">
        <v>282.27708333333334</v>
      </c>
      <c r="I96" s="63"/>
      <c r="J96" s="63">
        <v>1625.4894489247311</v>
      </c>
      <c r="K96" s="63">
        <v>747.77977150537629</v>
      </c>
      <c r="L96" s="63">
        <f t="shared" ref="L96:L110" si="40">H96+I96+J96+K96</f>
        <v>2655.5463037634408</v>
      </c>
    </row>
    <row r="97" spans="1:12">
      <c r="A97" s="45"/>
      <c r="B97" s="45" t="s">
        <v>97</v>
      </c>
      <c r="C97" s="22"/>
      <c r="D97" s="22"/>
      <c r="E97" s="22">
        <v>70707</v>
      </c>
      <c r="F97" s="22"/>
      <c r="G97" s="63">
        <f t="shared" si="39"/>
        <v>70707</v>
      </c>
      <c r="H97" s="63"/>
      <c r="I97" s="63"/>
      <c r="J97" s="63">
        <v>109.29173387096773</v>
      </c>
      <c r="K97" s="63"/>
      <c r="L97" s="63">
        <f t="shared" si="40"/>
        <v>109.29173387096773</v>
      </c>
    </row>
    <row r="98" spans="1:12">
      <c r="A98" s="37">
        <v>29</v>
      </c>
      <c r="B98" s="30" t="s">
        <v>37</v>
      </c>
      <c r="C98" s="31">
        <v>0</v>
      </c>
      <c r="D98" s="31">
        <v>0</v>
      </c>
      <c r="E98" s="31">
        <v>2665984</v>
      </c>
      <c r="F98" s="31">
        <v>1294397</v>
      </c>
      <c r="G98" s="31">
        <f t="shared" si="39"/>
        <v>3960381</v>
      </c>
      <c r="H98" s="32" t="s">
        <v>203</v>
      </c>
      <c r="I98" s="32" t="s">
        <v>203</v>
      </c>
      <c r="J98" s="32">
        <v>4120.8086021505378</v>
      </c>
      <c r="K98" s="32">
        <v>2000.7480510752687</v>
      </c>
      <c r="L98" s="32">
        <f>H98+I98+J98+K98</f>
        <v>6121.5566532258063</v>
      </c>
    </row>
    <row r="99" spans="1:12">
      <c r="A99" s="45"/>
      <c r="B99" s="45" t="s">
        <v>132</v>
      </c>
      <c r="C99" s="22">
        <v>0</v>
      </c>
      <c r="D99" s="22">
        <v>0</v>
      </c>
      <c r="E99" s="22">
        <v>2665984</v>
      </c>
      <c r="F99" s="22">
        <v>1294397</v>
      </c>
      <c r="G99" s="22">
        <f t="shared" ref="G99" si="41">G98</f>
        <v>3960381</v>
      </c>
      <c r="H99" s="63"/>
      <c r="I99" s="63"/>
      <c r="J99" s="63">
        <v>4120.8086021505378</v>
      </c>
      <c r="K99" s="63">
        <v>2000.7480510752687</v>
      </c>
      <c r="L99" s="63">
        <f t="shared" si="40"/>
        <v>6121.5566532258063</v>
      </c>
    </row>
    <row r="100" spans="1:12">
      <c r="A100" s="37">
        <v>30</v>
      </c>
      <c r="B100" s="30" t="s">
        <v>38</v>
      </c>
      <c r="C100" s="31">
        <v>0</v>
      </c>
      <c r="D100" s="31">
        <v>0</v>
      </c>
      <c r="E100" s="31">
        <v>545997</v>
      </c>
      <c r="F100" s="46">
        <v>442296</v>
      </c>
      <c r="G100" s="31">
        <f t="shared" ref="G100" si="42">SUM(C100:F100)</f>
        <v>988293</v>
      </c>
      <c r="H100" s="32" t="s">
        <v>203</v>
      </c>
      <c r="I100" s="32" t="s">
        <v>203</v>
      </c>
      <c r="J100" s="32">
        <v>843.94697580645152</v>
      </c>
      <c r="K100" s="32">
        <v>683.6564516129032</v>
      </c>
      <c r="L100" s="32">
        <f t="shared" si="40"/>
        <v>1527.6034274193548</v>
      </c>
    </row>
    <row r="101" spans="1:12">
      <c r="A101" s="45"/>
      <c r="B101" s="45" t="s">
        <v>133</v>
      </c>
      <c r="C101" s="22"/>
      <c r="D101" s="22"/>
      <c r="E101" s="22">
        <v>545997</v>
      </c>
      <c r="F101" s="22">
        <v>442296</v>
      </c>
      <c r="G101" s="63">
        <f>E101+F101</f>
        <v>988293</v>
      </c>
      <c r="H101" s="63"/>
      <c r="I101" s="63"/>
      <c r="J101" s="63">
        <v>843.94697580645152</v>
      </c>
      <c r="K101" s="63">
        <v>683.6564516129032</v>
      </c>
      <c r="L101" s="63">
        <f t="shared" si="40"/>
        <v>1527.6034274193548</v>
      </c>
    </row>
    <row r="102" spans="1:12">
      <c r="A102" s="36">
        <v>31</v>
      </c>
      <c r="B102" s="24" t="s">
        <v>39</v>
      </c>
      <c r="C102" s="25">
        <v>461065</v>
      </c>
      <c r="D102" s="25">
        <v>0</v>
      </c>
      <c r="E102" s="25">
        <v>3523855</v>
      </c>
      <c r="F102" s="25">
        <v>1301685</v>
      </c>
      <c r="G102" s="25">
        <f t="shared" ref="G102" si="43">SUM(C102:F102)</f>
        <v>5286605</v>
      </c>
      <c r="H102" s="26">
        <v>712.66767473118273</v>
      </c>
      <c r="I102" s="26" t="s">
        <v>203</v>
      </c>
      <c r="J102" s="26">
        <v>5446.8188844086017</v>
      </c>
      <c r="K102" s="26">
        <v>2012.0131048387095</v>
      </c>
      <c r="L102" s="26">
        <f t="shared" si="40"/>
        <v>8171.499663978494</v>
      </c>
    </row>
    <row r="103" spans="1:12">
      <c r="A103" s="45"/>
      <c r="B103" s="45" t="s">
        <v>134</v>
      </c>
      <c r="C103" s="22">
        <v>461065</v>
      </c>
      <c r="D103" s="22">
        <v>0</v>
      </c>
      <c r="E103" s="22">
        <v>3523855</v>
      </c>
      <c r="F103" s="22">
        <v>1301685</v>
      </c>
      <c r="G103" s="63">
        <f>C103+D103+E103+F103</f>
        <v>5286605</v>
      </c>
      <c r="H103" s="63">
        <v>712.66767473118273</v>
      </c>
      <c r="I103" s="63"/>
      <c r="J103" s="63">
        <v>5446.8188844086017</v>
      </c>
      <c r="K103" s="63">
        <v>2012.0131048387095</v>
      </c>
      <c r="L103" s="63">
        <f t="shared" si="40"/>
        <v>8171.499663978494</v>
      </c>
    </row>
    <row r="104" spans="1:12">
      <c r="A104" s="37">
        <v>32</v>
      </c>
      <c r="B104" s="30" t="s">
        <v>40</v>
      </c>
      <c r="C104" s="31">
        <v>0</v>
      </c>
      <c r="D104" s="31">
        <v>0</v>
      </c>
      <c r="E104" s="31">
        <v>345007</v>
      </c>
      <c r="F104" s="47">
        <v>27209</v>
      </c>
      <c r="G104" s="31">
        <f t="shared" ref="G104:G106" si="44">SUM(C104:F104)</f>
        <v>372216</v>
      </c>
      <c r="H104" s="32" t="s">
        <v>203</v>
      </c>
      <c r="I104" s="32" t="s">
        <v>203</v>
      </c>
      <c r="J104" s="32">
        <v>533.27694892473119</v>
      </c>
      <c r="K104" s="32">
        <v>42.056922043010751</v>
      </c>
      <c r="L104" s="32">
        <f t="shared" si="40"/>
        <v>575.33387096774197</v>
      </c>
    </row>
    <row r="105" spans="1:12" ht="30">
      <c r="A105" s="45"/>
      <c r="B105" s="48" t="s">
        <v>135</v>
      </c>
      <c r="C105" s="22"/>
      <c r="D105" s="22"/>
      <c r="E105" s="22">
        <v>355407</v>
      </c>
      <c r="F105" s="22">
        <v>38209</v>
      </c>
      <c r="G105" s="63">
        <f t="shared" si="44"/>
        <v>393616</v>
      </c>
      <c r="H105" s="63"/>
      <c r="I105" s="63"/>
      <c r="J105" s="63">
        <v>549.35221774193542</v>
      </c>
      <c r="K105" s="63">
        <v>59.059610215053759</v>
      </c>
      <c r="L105" s="63">
        <f t="shared" si="40"/>
        <v>608.41182795698921</v>
      </c>
    </row>
    <row r="106" spans="1:12">
      <c r="A106" s="36">
        <v>33</v>
      </c>
      <c r="B106" s="24" t="s">
        <v>41</v>
      </c>
      <c r="C106" s="25">
        <v>145831</v>
      </c>
      <c r="D106" s="25">
        <v>0</v>
      </c>
      <c r="E106" s="25">
        <v>74971</v>
      </c>
      <c r="F106" s="25">
        <v>77465</v>
      </c>
      <c r="G106" s="25">
        <f t="shared" si="44"/>
        <v>298267</v>
      </c>
      <c r="H106" s="26">
        <v>225.41081989247309</v>
      </c>
      <c r="I106" s="26" t="s">
        <v>203</v>
      </c>
      <c r="J106" s="26">
        <v>115.8825940860215</v>
      </c>
      <c r="K106" s="26">
        <v>119.73756720430107</v>
      </c>
      <c r="L106" s="26">
        <f t="shared" si="40"/>
        <v>461.03098118279564</v>
      </c>
    </row>
    <row r="107" spans="1:12">
      <c r="A107" s="45"/>
      <c r="B107" s="45" t="s">
        <v>136</v>
      </c>
      <c r="C107" s="22">
        <v>145831</v>
      </c>
      <c r="D107" s="22">
        <v>0</v>
      </c>
      <c r="E107" s="22">
        <v>74971</v>
      </c>
      <c r="F107" s="22">
        <v>77465</v>
      </c>
      <c r="G107" s="63">
        <f t="shared" ref="G107" si="45">G106</f>
        <v>298267</v>
      </c>
      <c r="H107" s="63">
        <v>225.41081989247309</v>
      </c>
      <c r="I107" s="63"/>
      <c r="J107" s="63">
        <v>115.8825940860215</v>
      </c>
      <c r="K107" s="63">
        <v>119.73756720430107</v>
      </c>
      <c r="L107" s="63">
        <f t="shared" si="40"/>
        <v>461.03098118279564</v>
      </c>
    </row>
    <row r="108" spans="1:12">
      <c r="A108" s="37">
        <v>34</v>
      </c>
      <c r="B108" s="30" t="s">
        <v>42</v>
      </c>
      <c r="C108" s="31">
        <v>0</v>
      </c>
      <c r="D108" s="31">
        <v>0</v>
      </c>
      <c r="E108" s="31">
        <v>229335</v>
      </c>
      <c r="F108" s="31">
        <v>31547</v>
      </c>
      <c r="G108" s="31">
        <f t="shared" ref="G108:G113" si="46">SUM(C108:F108)</f>
        <v>260882</v>
      </c>
      <c r="H108" s="32" t="s">
        <v>203</v>
      </c>
      <c r="I108" s="32" t="s">
        <v>203</v>
      </c>
      <c r="J108" s="32">
        <v>354.48286290322579</v>
      </c>
      <c r="K108" s="32">
        <v>48.76216397849462</v>
      </c>
      <c r="L108" s="32">
        <f t="shared" si="40"/>
        <v>403.24502688172043</v>
      </c>
    </row>
    <row r="109" spans="1:12" ht="30">
      <c r="A109" s="45"/>
      <c r="B109" s="48" t="s">
        <v>138</v>
      </c>
      <c r="C109" s="22"/>
      <c r="D109" s="22"/>
      <c r="E109" s="22">
        <v>55040.4</v>
      </c>
      <c r="F109" s="22">
        <v>1924.367</v>
      </c>
      <c r="G109" s="63">
        <f t="shared" si="46"/>
        <v>56964.767</v>
      </c>
      <c r="H109" s="63"/>
      <c r="I109" s="63"/>
      <c r="J109" s="63">
        <v>85.075887096774196</v>
      </c>
      <c r="K109" s="63">
        <v>2.974492002688172</v>
      </c>
      <c r="L109" s="63">
        <f t="shared" si="40"/>
        <v>88.050379099462361</v>
      </c>
    </row>
    <row r="110" spans="1:12" ht="30" customHeight="1">
      <c r="A110" s="45"/>
      <c r="B110" s="45" t="s">
        <v>137</v>
      </c>
      <c r="C110" s="22"/>
      <c r="D110" s="22"/>
      <c r="E110" s="22">
        <v>174294.6</v>
      </c>
      <c r="F110" s="22">
        <v>29622.633000000002</v>
      </c>
      <c r="G110" s="63">
        <f t="shared" si="46"/>
        <v>203917.23300000001</v>
      </c>
      <c r="H110" s="63"/>
      <c r="I110" s="63"/>
      <c r="J110" s="63">
        <v>269.40697580645161</v>
      </c>
      <c r="K110" s="63">
        <v>45.787671975806447</v>
      </c>
      <c r="L110" s="63">
        <f t="shared" si="40"/>
        <v>315.19464778225807</v>
      </c>
    </row>
    <row r="111" spans="1:12">
      <c r="A111" s="37">
        <v>35</v>
      </c>
      <c r="B111" s="30" t="s">
        <v>43</v>
      </c>
      <c r="C111" s="31">
        <v>0</v>
      </c>
      <c r="D111" s="31">
        <v>178900</v>
      </c>
      <c r="E111" s="31">
        <v>791768</v>
      </c>
      <c r="F111" s="31">
        <v>833876</v>
      </c>
      <c r="G111" s="31">
        <f t="shared" si="46"/>
        <v>1804544</v>
      </c>
      <c r="H111" s="32" t="s">
        <v>203</v>
      </c>
      <c r="I111" s="32">
        <v>276.52553763440858</v>
      </c>
      <c r="J111" s="32">
        <v>1223.8349462365591</v>
      </c>
      <c r="K111" s="32">
        <v>1288.9212365591397</v>
      </c>
      <c r="L111" s="32">
        <f>H111+I111+J111+K111</f>
        <v>2789.2817204301073</v>
      </c>
    </row>
    <row r="112" spans="1:12">
      <c r="A112" s="45"/>
      <c r="B112" s="45" t="s">
        <v>139</v>
      </c>
      <c r="C112" s="22"/>
      <c r="D112" s="22">
        <v>178900</v>
      </c>
      <c r="E112" s="22">
        <v>791768</v>
      </c>
      <c r="F112" s="22">
        <v>833876</v>
      </c>
      <c r="G112" s="63">
        <f t="shared" si="46"/>
        <v>1804544</v>
      </c>
      <c r="H112" s="63"/>
      <c r="I112" s="63">
        <v>276.52553763440858</v>
      </c>
      <c r="J112" s="63">
        <v>1223.8349462365591</v>
      </c>
      <c r="K112" s="63">
        <v>1288.9212365591397</v>
      </c>
      <c r="L112" s="63">
        <f>H112+I112+J112+K112</f>
        <v>2789.2817204301073</v>
      </c>
    </row>
    <row r="113" spans="1:12">
      <c r="A113" s="37">
        <v>36</v>
      </c>
      <c r="B113" s="30" t="s">
        <v>44</v>
      </c>
      <c r="C113" s="31">
        <v>0</v>
      </c>
      <c r="D113" s="31">
        <v>0</v>
      </c>
      <c r="E113" s="31">
        <v>354814</v>
      </c>
      <c r="F113" s="31">
        <v>337054</v>
      </c>
      <c r="G113" s="31">
        <f t="shared" si="46"/>
        <v>691868</v>
      </c>
      <c r="H113" s="32" t="s">
        <v>203</v>
      </c>
      <c r="I113" s="32" t="s">
        <v>203</v>
      </c>
      <c r="J113" s="32">
        <v>548.43561827956978</v>
      </c>
      <c r="K113" s="32">
        <v>520.98400537634404</v>
      </c>
      <c r="L113" s="32">
        <f>H113+I113+J113+K113</f>
        <v>1069.4196236559137</v>
      </c>
    </row>
    <row r="114" spans="1:12">
      <c r="A114" s="45"/>
      <c r="B114" s="45" t="s">
        <v>140</v>
      </c>
      <c r="C114" s="22"/>
      <c r="D114" s="22"/>
      <c r="E114" s="22">
        <v>354814</v>
      </c>
      <c r="F114" s="22">
        <v>337054</v>
      </c>
      <c r="G114" s="63">
        <f>SUM(C114:F114)</f>
        <v>691868</v>
      </c>
      <c r="H114" s="63"/>
      <c r="I114" s="63"/>
      <c r="J114" s="63">
        <v>548.43561827956978</v>
      </c>
      <c r="K114" s="63">
        <v>520.98400537634404</v>
      </c>
      <c r="L114" s="63">
        <f>SUM(H114:K114)</f>
        <v>1069.4196236559137</v>
      </c>
    </row>
    <row r="115" spans="1:12">
      <c r="A115" s="37">
        <v>37</v>
      </c>
      <c r="B115" s="30" t="s">
        <v>45</v>
      </c>
      <c r="C115" s="31">
        <v>150103</v>
      </c>
      <c r="D115" s="31"/>
      <c r="E115" s="31">
        <v>998513</v>
      </c>
      <c r="F115" s="31">
        <v>215412</v>
      </c>
      <c r="G115" s="31">
        <f t="shared" ref="G115:G125" si="47">SUM(C115:F115)</f>
        <v>1364028</v>
      </c>
      <c r="H115" s="32">
        <v>232.01404569892472</v>
      </c>
      <c r="I115" s="32" t="s">
        <v>203</v>
      </c>
      <c r="J115" s="32">
        <v>1543.4004704301074</v>
      </c>
      <c r="K115" s="32">
        <v>332.96209677419353</v>
      </c>
      <c r="L115" s="32">
        <f>H115+I115+J115+K115</f>
        <v>2108.3766129032256</v>
      </c>
    </row>
    <row r="116" spans="1:12">
      <c r="A116" s="45"/>
      <c r="B116" s="45" t="s">
        <v>146</v>
      </c>
      <c r="C116" s="22">
        <v>150103</v>
      </c>
      <c r="D116" s="22"/>
      <c r="E116" s="22">
        <v>293463</v>
      </c>
      <c r="F116" s="22">
        <v>56007</v>
      </c>
      <c r="G116" s="63">
        <f t="shared" si="47"/>
        <v>499573</v>
      </c>
      <c r="H116" s="63">
        <v>232.01404569892472</v>
      </c>
      <c r="I116" s="63"/>
      <c r="J116" s="63">
        <v>453.60544354838709</v>
      </c>
      <c r="K116" s="63">
        <v>86.569959677419348</v>
      </c>
      <c r="L116" s="63">
        <f t="shared" ref="L116:L122" si="48">H116+I116+J116+K116</f>
        <v>772.1894489247311</v>
      </c>
    </row>
    <row r="117" spans="1:12">
      <c r="A117" s="45"/>
      <c r="B117" s="45" t="s">
        <v>141</v>
      </c>
      <c r="C117" s="22"/>
      <c r="D117" s="22"/>
      <c r="E117" s="22">
        <v>95658</v>
      </c>
      <c r="F117" s="22"/>
      <c r="G117" s="63">
        <f t="shared" si="47"/>
        <v>95658</v>
      </c>
      <c r="H117" s="63"/>
      <c r="I117" s="63"/>
      <c r="J117" s="63">
        <v>147.85846774193547</v>
      </c>
      <c r="K117" s="63"/>
      <c r="L117" s="63">
        <f t="shared" si="48"/>
        <v>147.85846774193547</v>
      </c>
    </row>
    <row r="118" spans="1:12">
      <c r="A118" s="45"/>
      <c r="B118" s="45" t="s">
        <v>142</v>
      </c>
      <c r="C118" s="22"/>
      <c r="D118" s="22"/>
      <c r="E118" s="22">
        <v>14379</v>
      </c>
      <c r="F118" s="22"/>
      <c r="G118" s="63">
        <f t="shared" si="47"/>
        <v>14379</v>
      </c>
      <c r="H118" s="63"/>
      <c r="I118" s="63"/>
      <c r="J118" s="63">
        <v>22.225604838709678</v>
      </c>
      <c r="K118" s="63"/>
      <c r="L118" s="63">
        <f t="shared" si="48"/>
        <v>22.225604838709678</v>
      </c>
    </row>
    <row r="119" spans="1:12">
      <c r="A119" s="45"/>
      <c r="B119" s="45" t="s">
        <v>143</v>
      </c>
      <c r="C119" s="22"/>
      <c r="D119" s="22"/>
      <c r="E119" s="22">
        <v>36146</v>
      </c>
      <c r="F119" s="22">
        <v>17685</v>
      </c>
      <c r="G119" s="63">
        <f t="shared" si="47"/>
        <v>53831</v>
      </c>
      <c r="H119" s="63"/>
      <c r="I119" s="63"/>
      <c r="J119" s="63">
        <v>55.87083333333333</v>
      </c>
      <c r="K119" s="63">
        <v>27.335685483870964</v>
      </c>
      <c r="L119" s="63">
        <f t="shared" si="48"/>
        <v>83.206518817204298</v>
      </c>
    </row>
    <row r="120" spans="1:12">
      <c r="A120" s="45"/>
      <c r="B120" s="45" t="s">
        <v>144</v>
      </c>
      <c r="C120" s="22"/>
      <c r="D120" s="22"/>
      <c r="E120" s="22">
        <v>30554</v>
      </c>
      <c r="F120" s="22">
        <v>26927</v>
      </c>
      <c r="G120" s="63">
        <f t="shared" si="47"/>
        <v>57481</v>
      </c>
      <c r="H120" s="63"/>
      <c r="I120" s="63"/>
      <c r="J120" s="63">
        <v>47.227284946236558</v>
      </c>
      <c r="K120" s="63">
        <v>41.621034946236556</v>
      </c>
      <c r="L120" s="63">
        <f t="shared" si="48"/>
        <v>88.848319892473114</v>
      </c>
    </row>
    <row r="121" spans="1:12">
      <c r="A121" s="45"/>
      <c r="B121" s="45" t="s">
        <v>145</v>
      </c>
      <c r="C121" s="22"/>
      <c r="D121" s="22"/>
      <c r="E121" s="22">
        <v>59012</v>
      </c>
      <c r="F121" s="22">
        <v>69901</v>
      </c>
      <c r="G121" s="63">
        <f t="shared" si="47"/>
        <v>128913</v>
      </c>
      <c r="H121" s="63"/>
      <c r="I121" s="63"/>
      <c r="J121" s="63">
        <v>91.214784946236549</v>
      </c>
      <c r="K121" s="63">
        <v>108.0459005376344</v>
      </c>
      <c r="L121" s="63">
        <f t="shared" si="48"/>
        <v>199.26068548387093</v>
      </c>
    </row>
    <row r="122" spans="1:12">
      <c r="A122" s="45"/>
      <c r="B122" s="45" t="s">
        <v>147</v>
      </c>
      <c r="C122" s="22"/>
      <c r="D122" s="22"/>
      <c r="E122" s="22">
        <v>469301</v>
      </c>
      <c r="F122" s="22">
        <v>44892</v>
      </c>
      <c r="G122" s="63">
        <f t="shared" si="47"/>
        <v>514193</v>
      </c>
      <c r="H122" s="63"/>
      <c r="I122" s="63"/>
      <c r="J122" s="63">
        <v>725.39805107526877</v>
      </c>
      <c r="K122" s="63">
        <v>69.389516129032245</v>
      </c>
      <c r="L122" s="63">
        <f t="shared" si="48"/>
        <v>794.78756720430101</v>
      </c>
    </row>
    <row r="123" spans="1:12">
      <c r="A123" s="37">
        <v>38</v>
      </c>
      <c r="B123" s="49" t="s">
        <v>46</v>
      </c>
      <c r="C123" s="50">
        <v>0</v>
      </c>
      <c r="D123" s="50">
        <v>0</v>
      </c>
      <c r="E123" s="50">
        <v>427255</v>
      </c>
      <c r="F123" s="50">
        <v>109803</v>
      </c>
      <c r="G123" s="31">
        <f t="shared" si="47"/>
        <v>537058</v>
      </c>
      <c r="H123" s="51" t="s">
        <v>203</v>
      </c>
      <c r="I123" s="51" t="s">
        <v>203</v>
      </c>
      <c r="J123" s="32">
        <v>660.40759408602139</v>
      </c>
      <c r="K123" s="32">
        <v>169.72237903225806</v>
      </c>
      <c r="L123" s="32">
        <f>H123+I123+J123+K123</f>
        <v>830.12997311827939</v>
      </c>
    </row>
    <row r="124" spans="1:12" ht="30">
      <c r="A124" s="45"/>
      <c r="B124" s="48" t="s">
        <v>148</v>
      </c>
      <c r="C124" s="22"/>
      <c r="D124" s="22"/>
      <c r="E124" s="22">
        <v>427255</v>
      </c>
      <c r="F124" s="22">
        <v>109803</v>
      </c>
      <c r="G124" s="63">
        <f t="shared" si="47"/>
        <v>537058</v>
      </c>
      <c r="H124" s="63"/>
      <c r="I124" s="63"/>
      <c r="J124" s="63">
        <v>660.40759408602139</v>
      </c>
      <c r="K124" s="63">
        <v>169.72237903225806</v>
      </c>
      <c r="L124" s="63">
        <f>SUM(H124:K124)</f>
        <v>830.12997311827939</v>
      </c>
    </row>
    <row r="125" spans="1:12">
      <c r="A125" s="37">
        <v>39</v>
      </c>
      <c r="B125" s="30" t="s">
        <v>47</v>
      </c>
      <c r="C125" s="31">
        <v>109454</v>
      </c>
      <c r="D125" s="31">
        <v>0</v>
      </c>
      <c r="E125" s="31">
        <v>2476036</v>
      </c>
      <c r="F125" s="31">
        <v>1770745</v>
      </c>
      <c r="G125" s="31">
        <f t="shared" si="47"/>
        <v>4356235</v>
      </c>
      <c r="H125" s="32">
        <v>169.18293010752689</v>
      </c>
      <c r="I125" s="32" t="s">
        <v>203</v>
      </c>
      <c r="J125" s="32">
        <v>3827.2061827956986</v>
      </c>
      <c r="K125" s="32">
        <v>2737.0386424731182</v>
      </c>
      <c r="L125" s="32">
        <f>H125+I125+J125+K125</f>
        <v>6733.4277553763441</v>
      </c>
    </row>
    <row r="126" spans="1:12">
      <c r="A126" s="45"/>
      <c r="B126" s="45" t="s">
        <v>149</v>
      </c>
      <c r="C126" s="22">
        <v>109454</v>
      </c>
      <c r="D126" s="22">
        <v>0</v>
      </c>
      <c r="E126" s="22">
        <v>2476036</v>
      </c>
      <c r="F126" s="22">
        <v>1770745</v>
      </c>
      <c r="G126" s="63">
        <f>C126+D126+E126+F126</f>
        <v>4356235</v>
      </c>
      <c r="H126" s="63">
        <v>169.18293010752689</v>
      </c>
      <c r="I126" s="63"/>
      <c r="J126" s="63">
        <v>3827.2061827956986</v>
      </c>
      <c r="K126" s="63">
        <v>2737.0386424731182</v>
      </c>
      <c r="L126" s="63">
        <f>H126+I126+J126+K126</f>
        <v>6733.4277553763441</v>
      </c>
    </row>
    <row r="127" spans="1:12">
      <c r="A127" s="37">
        <v>40</v>
      </c>
      <c r="B127" s="30" t="s">
        <v>48</v>
      </c>
      <c r="C127" s="31">
        <v>628973</v>
      </c>
      <c r="D127" s="31">
        <v>0</v>
      </c>
      <c r="E127" s="31">
        <v>6190345</v>
      </c>
      <c r="F127" s="31">
        <v>1789229</v>
      </c>
      <c r="G127" s="31">
        <f t="shared" ref="G127" si="49">SUM(C127:F127)</f>
        <v>8608547</v>
      </c>
      <c r="H127" s="32">
        <v>972.20288978494614</v>
      </c>
      <c r="I127" s="32" t="s">
        <v>203</v>
      </c>
      <c r="J127" s="32">
        <v>9568.4096102150525</v>
      </c>
      <c r="K127" s="32">
        <v>2765.6093413978497</v>
      </c>
      <c r="L127" s="32">
        <f>H127+I127+J127+K127</f>
        <v>13306.221841397848</v>
      </c>
    </row>
    <row r="128" spans="1:12">
      <c r="A128" s="45"/>
      <c r="B128" s="45" t="s">
        <v>150</v>
      </c>
      <c r="C128" s="22">
        <v>628973</v>
      </c>
      <c r="D128" s="22"/>
      <c r="E128" s="22">
        <v>2538041.4499999997</v>
      </c>
      <c r="F128" s="22">
        <v>590445.57000000007</v>
      </c>
      <c r="G128" s="63">
        <f>SUM(C128:F128)</f>
        <v>3757460.0199999996</v>
      </c>
      <c r="H128" s="63">
        <v>972.20288978494614</v>
      </c>
      <c r="I128" s="63"/>
      <c r="J128" s="63">
        <v>3923.0479401881712</v>
      </c>
      <c r="K128" s="63">
        <v>912.65108266129027</v>
      </c>
      <c r="L128" s="63">
        <f>SUM(H128:K128)</f>
        <v>5807.9019126344074</v>
      </c>
    </row>
    <row r="129" spans="1:12">
      <c r="A129" s="45"/>
      <c r="B129" s="45" t="s">
        <v>151</v>
      </c>
      <c r="C129" s="22"/>
      <c r="D129" s="22"/>
      <c r="E129" s="22">
        <v>3652303.55</v>
      </c>
      <c r="F129" s="22">
        <v>1198783.4300000002</v>
      </c>
      <c r="G129" s="63">
        <f>SUM(C129:F129)</f>
        <v>4851086.9800000004</v>
      </c>
      <c r="H129" s="63"/>
      <c r="I129" s="63"/>
      <c r="J129" s="63">
        <v>5645.3616700268813</v>
      </c>
      <c r="K129" s="63">
        <v>1852.9582587365594</v>
      </c>
      <c r="L129" s="63">
        <f>SUM(H129:K129)</f>
        <v>7498.3199287634407</v>
      </c>
    </row>
    <row r="130" spans="1:12">
      <c r="A130" s="37">
        <v>41</v>
      </c>
      <c r="B130" s="30" t="s">
        <v>49</v>
      </c>
      <c r="C130" s="31">
        <v>0</v>
      </c>
      <c r="D130" s="31">
        <v>0</v>
      </c>
      <c r="E130" s="31">
        <v>456871</v>
      </c>
      <c r="F130" s="31">
        <v>350808</v>
      </c>
      <c r="G130" s="31">
        <f t="shared" ref="G130" si="50">SUM(C130:F130)</f>
        <v>807679</v>
      </c>
      <c r="H130" s="32" t="s">
        <v>203</v>
      </c>
      <c r="I130" s="32" t="s">
        <v>203</v>
      </c>
      <c r="J130" s="32">
        <v>706.18501344086019</v>
      </c>
      <c r="K130" s="32">
        <v>542.24354838709667</v>
      </c>
      <c r="L130" s="32">
        <f>H130+I130+J130+K130</f>
        <v>1248.4285618279569</v>
      </c>
    </row>
    <row r="131" spans="1:12">
      <c r="A131" s="45"/>
      <c r="B131" s="45" t="s">
        <v>152</v>
      </c>
      <c r="C131" s="22"/>
      <c r="D131" s="22"/>
      <c r="E131" s="22">
        <v>456871</v>
      </c>
      <c r="F131" s="22">
        <v>350808</v>
      </c>
      <c r="G131" s="63">
        <f>F131+E131</f>
        <v>807679</v>
      </c>
      <c r="H131" s="63"/>
      <c r="I131" s="63"/>
      <c r="J131" s="63">
        <v>706.18501344086019</v>
      </c>
      <c r="K131" s="63">
        <v>542.24354838709667</v>
      </c>
      <c r="L131" s="63">
        <f>H131+I131+J131+K131</f>
        <v>1248.4285618279569</v>
      </c>
    </row>
    <row r="132" spans="1:12">
      <c r="A132" s="37">
        <v>42</v>
      </c>
      <c r="B132" s="30" t="s">
        <v>50</v>
      </c>
      <c r="C132" s="52">
        <v>320411</v>
      </c>
      <c r="D132" s="31">
        <v>0</v>
      </c>
      <c r="E132" s="52">
        <v>2010014</v>
      </c>
      <c r="F132" s="52">
        <v>1758312</v>
      </c>
      <c r="G132" s="31">
        <f t="shared" ref="G132:G139" si="51">SUM(C132:F132)</f>
        <v>4088737</v>
      </c>
      <c r="H132" s="32">
        <v>495.25893817204297</v>
      </c>
      <c r="I132" s="32" t="s">
        <v>203</v>
      </c>
      <c r="J132" s="32">
        <v>3106.8764784946234</v>
      </c>
      <c r="K132" s="32">
        <v>2717.8209677419354</v>
      </c>
      <c r="L132" s="32">
        <f>H132+I132+J132+K132</f>
        <v>6319.9563844086024</v>
      </c>
    </row>
    <row r="133" spans="1:12">
      <c r="A133" s="45"/>
      <c r="B133" s="45" t="s">
        <v>153</v>
      </c>
      <c r="C133" s="22">
        <v>320411</v>
      </c>
      <c r="D133" s="22"/>
      <c r="E133" s="22">
        <v>179695</v>
      </c>
      <c r="F133" s="22">
        <v>298210</v>
      </c>
      <c r="G133" s="63">
        <f t="shared" si="51"/>
        <v>798316</v>
      </c>
      <c r="H133" s="63">
        <v>495.25893817204297</v>
      </c>
      <c r="I133" s="63"/>
      <c r="J133" s="63">
        <v>277.75436827956986</v>
      </c>
      <c r="K133" s="63">
        <v>460.94287634408596</v>
      </c>
      <c r="L133" s="63">
        <f>SUM(H133:K133)</f>
        <v>1233.9561827956989</v>
      </c>
    </row>
    <row r="134" spans="1:12">
      <c r="A134" s="45"/>
      <c r="B134" s="45" t="s">
        <v>154</v>
      </c>
      <c r="C134" s="22"/>
      <c r="D134" s="22"/>
      <c r="E134" s="22">
        <v>865110</v>
      </c>
      <c r="F134" s="22">
        <v>836429</v>
      </c>
      <c r="G134" s="63">
        <f t="shared" si="51"/>
        <v>1701539</v>
      </c>
      <c r="H134" s="63"/>
      <c r="I134" s="63"/>
      <c r="J134" s="63">
        <v>1337.1995967741934</v>
      </c>
      <c r="K134" s="63">
        <v>1292.8674059139782</v>
      </c>
      <c r="L134" s="63">
        <f t="shared" ref="L134:L138" si="52">SUM(H134:K134)</f>
        <v>2630.0670026881717</v>
      </c>
    </row>
    <row r="135" spans="1:12">
      <c r="A135" s="45"/>
      <c r="B135" s="45" t="s">
        <v>155</v>
      </c>
      <c r="C135" s="22"/>
      <c r="D135" s="22"/>
      <c r="E135" s="22">
        <v>435168</v>
      </c>
      <c r="F135" s="22"/>
      <c r="G135" s="63">
        <f t="shared" si="51"/>
        <v>435168</v>
      </c>
      <c r="H135" s="63"/>
      <c r="I135" s="63"/>
      <c r="J135" s="63">
        <v>672.63870967741923</v>
      </c>
      <c r="K135" s="63"/>
      <c r="L135" s="63">
        <f t="shared" si="52"/>
        <v>672.63870967741923</v>
      </c>
    </row>
    <row r="136" spans="1:12">
      <c r="A136" s="45"/>
      <c r="B136" s="45" t="s">
        <v>199</v>
      </c>
      <c r="C136" s="22"/>
      <c r="D136" s="22"/>
      <c r="E136" s="22">
        <v>290046</v>
      </c>
      <c r="F136" s="22">
        <v>532592</v>
      </c>
      <c r="G136" s="63">
        <f t="shared" si="51"/>
        <v>822638</v>
      </c>
      <c r="H136" s="63"/>
      <c r="I136" s="63"/>
      <c r="J136" s="63">
        <v>448.32379032258063</v>
      </c>
      <c r="K136" s="63">
        <v>823.22688172043001</v>
      </c>
      <c r="L136" s="63">
        <f t="shared" si="52"/>
        <v>1271.5506720430108</v>
      </c>
    </row>
    <row r="137" spans="1:12">
      <c r="A137" s="45"/>
      <c r="B137" s="45" t="s">
        <v>200</v>
      </c>
      <c r="C137" s="22"/>
      <c r="D137" s="22"/>
      <c r="E137" s="22">
        <v>41808</v>
      </c>
      <c r="F137" s="22">
        <v>91081</v>
      </c>
      <c r="G137" s="63">
        <f t="shared" si="51"/>
        <v>132889</v>
      </c>
      <c r="H137" s="63"/>
      <c r="I137" s="63"/>
      <c r="J137" s="63">
        <v>64.622580645161293</v>
      </c>
      <c r="K137" s="63">
        <v>140.78380376344086</v>
      </c>
      <c r="L137" s="63">
        <f t="shared" si="52"/>
        <v>205.40638440860215</v>
      </c>
    </row>
    <row r="138" spans="1:12">
      <c r="A138" s="45"/>
      <c r="B138" s="45" t="s">
        <v>201</v>
      </c>
      <c r="C138" s="22"/>
      <c r="D138" s="22"/>
      <c r="E138" s="22">
        <v>198187</v>
      </c>
      <c r="F138" s="22"/>
      <c r="G138" s="63">
        <f t="shared" si="51"/>
        <v>198187</v>
      </c>
      <c r="H138" s="63"/>
      <c r="I138" s="63"/>
      <c r="J138" s="63">
        <v>306.33743279569887</v>
      </c>
      <c r="K138" s="63"/>
      <c r="L138" s="63">
        <f t="shared" si="52"/>
        <v>306.33743279569887</v>
      </c>
    </row>
    <row r="139" spans="1:12">
      <c r="A139" s="37">
        <v>43</v>
      </c>
      <c r="B139" s="30" t="s">
        <v>51</v>
      </c>
      <c r="C139" s="31">
        <v>1214716</v>
      </c>
      <c r="D139" s="31">
        <v>117144</v>
      </c>
      <c r="E139" s="52">
        <v>3203430</v>
      </c>
      <c r="F139" s="31">
        <v>880230</v>
      </c>
      <c r="G139" s="31">
        <f t="shared" si="51"/>
        <v>5415520</v>
      </c>
      <c r="H139" s="32">
        <v>1877.5852150537635</v>
      </c>
      <c r="I139" s="32">
        <v>181.06935483870964</v>
      </c>
      <c r="J139" s="32">
        <v>4951.5383064516127</v>
      </c>
      <c r="K139" s="32">
        <v>1360.5705645161288</v>
      </c>
      <c r="L139" s="32">
        <f>H139+I139+J139+K139</f>
        <v>8370.7634408602153</v>
      </c>
    </row>
    <row r="140" spans="1:12">
      <c r="A140" s="45"/>
      <c r="B140" s="45" t="s">
        <v>156</v>
      </c>
      <c r="C140" s="22">
        <v>1214716</v>
      </c>
      <c r="D140" s="22">
        <v>117144</v>
      </c>
      <c r="E140" s="22">
        <v>1730799</v>
      </c>
      <c r="F140" s="22">
        <v>674457</v>
      </c>
      <c r="G140" s="63">
        <f>C140+D140+E140+F140</f>
        <v>3737116</v>
      </c>
      <c r="H140" s="63">
        <v>1877.5852150537635</v>
      </c>
      <c r="I140" s="63">
        <v>181.06935483870964</v>
      </c>
      <c r="J140" s="63">
        <v>2675.2941532258064</v>
      </c>
      <c r="K140" s="63">
        <v>1042.5074596774193</v>
      </c>
      <c r="L140" s="63">
        <f>H140+I140+J140+K140</f>
        <v>5776.4561827956986</v>
      </c>
    </row>
    <row r="141" spans="1:12">
      <c r="A141" s="45"/>
      <c r="B141" s="45" t="s">
        <v>157</v>
      </c>
      <c r="C141" s="22"/>
      <c r="D141" s="22"/>
      <c r="E141" s="22">
        <v>1402518</v>
      </c>
      <c r="F141" s="22">
        <v>167537</v>
      </c>
      <c r="G141" s="63">
        <f t="shared" ref="G141:G142" si="53">C141+D141+E141+F141</f>
        <v>1570055</v>
      </c>
      <c r="H141" s="63"/>
      <c r="I141" s="63"/>
      <c r="J141" s="63">
        <v>2167.870564516129</v>
      </c>
      <c r="K141" s="63">
        <v>258.96176075268818</v>
      </c>
      <c r="L141" s="63">
        <f t="shared" ref="L141:L142" si="54">H141+I141+J141+K141</f>
        <v>2426.8323252688169</v>
      </c>
    </row>
    <row r="142" spans="1:12">
      <c r="A142" s="45"/>
      <c r="B142" s="45" t="s">
        <v>197</v>
      </c>
      <c r="C142" s="22"/>
      <c r="D142" s="22"/>
      <c r="E142" s="22">
        <v>70113</v>
      </c>
      <c r="F142" s="22">
        <v>38236</v>
      </c>
      <c r="G142" s="63">
        <f t="shared" si="53"/>
        <v>108349</v>
      </c>
      <c r="H142" s="63"/>
      <c r="I142" s="63"/>
      <c r="J142" s="63">
        <v>108.37358870967741</v>
      </c>
      <c r="K142" s="63">
        <v>59.101344086021498</v>
      </c>
      <c r="L142" s="63">
        <f t="shared" si="54"/>
        <v>167.47493279569892</v>
      </c>
    </row>
    <row r="143" spans="1:12">
      <c r="A143" s="37">
        <v>44</v>
      </c>
      <c r="B143" s="30" t="s">
        <v>52</v>
      </c>
      <c r="C143" s="31">
        <v>0</v>
      </c>
      <c r="D143" s="31">
        <v>0</v>
      </c>
      <c r="E143" s="53">
        <v>0</v>
      </c>
      <c r="F143" s="51">
        <v>0</v>
      </c>
      <c r="G143" s="31">
        <f t="shared" ref="G143" si="55">SUM(C143:F143)</f>
        <v>0</v>
      </c>
      <c r="H143" s="32" t="s">
        <v>203</v>
      </c>
      <c r="I143" s="32" t="s">
        <v>203</v>
      </c>
      <c r="J143" s="32" t="s">
        <v>203</v>
      </c>
      <c r="K143" s="32" t="s">
        <v>203</v>
      </c>
      <c r="L143" s="32">
        <f>H143+I143+J143+K143</f>
        <v>0</v>
      </c>
    </row>
    <row r="144" spans="1:12">
      <c r="A144" s="45"/>
      <c r="B144" s="45" t="s">
        <v>158</v>
      </c>
      <c r="C144" s="22">
        <v>0</v>
      </c>
      <c r="D144" s="22">
        <v>0</v>
      </c>
      <c r="E144" s="22">
        <v>0</v>
      </c>
      <c r="F144" s="22">
        <v>0</v>
      </c>
      <c r="G144" s="22">
        <f t="shared" ref="G144" si="56">G143</f>
        <v>0</v>
      </c>
      <c r="H144" s="63"/>
      <c r="I144" s="63" t="s">
        <v>203</v>
      </c>
      <c r="J144" s="63" t="s">
        <v>203</v>
      </c>
      <c r="K144" s="63" t="s">
        <v>203</v>
      </c>
      <c r="L144" s="63">
        <f t="shared" ref="L144:L155" si="57">H144+I144+J144+K144</f>
        <v>0</v>
      </c>
    </row>
    <row r="145" spans="1:12">
      <c r="A145" s="37">
        <v>45</v>
      </c>
      <c r="B145" s="30" t="s">
        <v>53</v>
      </c>
      <c r="C145" s="31">
        <v>0</v>
      </c>
      <c r="D145" s="31">
        <v>0</v>
      </c>
      <c r="E145" s="52">
        <v>930938</v>
      </c>
      <c r="F145" s="31">
        <v>600911</v>
      </c>
      <c r="G145" s="31">
        <f t="shared" ref="G145:G156" si="58">SUM(C145:F145)</f>
        <v>1531849</v>
      </c>
      <c r="H145" s="32" t="s">
        <v>203</v>
      </c>
      <c r="I145" s="32" t="s">
        <v>203</v>
      </c>
      <c r="J145" s="32">
        <v>1438.9498655913978</v>
      </c>
      <c r="K145" s="32">
        <v>928.82748655913963</v>
      </c>
      <c r="L145" s="32">
        <f t="shared" si="57"/>
        <v>2367.7773521505374</v>
      </c>
    </row>
    <row r="146" spans="1:12">
      <c r="A146" s="45"/>
      <c r="B146" s="45" t="s">
        <v>159</v>
      </c>
      <c r="C146" s="22"/>
      <c r="D146" s="22"/>
      <c r="E146" s="22">
        <v>998877</v>
      </c>
      <c r="F146" s="22">
        <v>548608</v>
      </c>
      <c r="G146" s="63">
        <f t="shared" si="58"/>
        <v>1547485</v>
      </c>
      <c r="H146" s="63"/>
      <c r="I146" s="63"/>
      <c r="J146" s="63">
        <v>1543.9631048387096</v>
      </c>
      <c r="K146" s="63">
        <v>847.98279569892463</v>
      </c>
      <c r="L146" s="63">
        <f t="shared" si="57"/>
        <v>2391.9459005376343</v>
      </c>
    </row>
    <row r="147" spans="1:12">
      <c r="A147" s="37">
        <v>46</v>
      </c>
      <c r="B147" s="30" t="s">
        <v>54</v>
      </c>
      <c r="C147" s="31">
        <v>61033</v>
      </c>
      <c r="D147" s="31">
        <v>0</v>
      </c>
      <c r="E147" s="31">
        <v>2212269</v>
      </c>
      <c r="F147" s="31">
        <v>697551</v>
      </c>
      <c r="G147" s="31">
        <f t="shared" si="58"/>
        <v>2970853</v>
      </c>
      <c r="H147" s="32">
        <v>94.33864247311827</v>
      </c>
      <c r="I147" s="32" t="s">
        <v>203</v>
      </c>
      <c r="J147" s="32">
        <v>3419.5018145161289</v>
      </c>
      <c r="K147" s="32">
        <v>1078.2038306451614</v>
      </c>
      <c r="L147" s="32">
        <f t="shared" si="57"/>
        <v>4592.0442876344086</v>
      </c>
    </row>
    <row r="148" spans="1:12">
      <c r="A148" s="45"/>
      <c r="B148" s="45" t="s">
        <v>160</v>
      </c>
      <c r="C148" s="22">
        <v>61033</v>
      </c>
      <c r="D148" s="22"/>
      <c r="E148" s="22">
        <v>143797.48500000002</v>
      </c>
      <c r="F148" s="22">
        <v>83008.569000000003</v>
      </c>
      <c r="G148" s="63">
        <f t="shared" si="58"/>
        <v>287839.054</v>
      </c>
      <c r="H148" s="63">
        <v>94.33864247311827</v>
      </c>
      <c r="I148" s="63"/>
      <c r="J148" s="63">
        <v>222.2676179435484</v>
      </c>
      <c r="K148" s="63">
        <v>128.30625584677418</v>
      </c>
      <c r="L148" s="63">
        <f t="shared" si="57"/>
        <v>444.91251626344081</v>
      </c>
    </row>
    <row r="149" spans="1:12">
      <c r="A149" s="45"/>
      <c r="B149" s="45" t="s">
        <v>163</v>
      </c>
      <c r="C149" s="22"/>
      <c r="D149" s="22"/>
      <c r="E149" s="22">
        <v>57518.993999999999</v>
      </c>
      <c r="F149" s="22"/>
      <c r="G149" s="63">
        <f t="shared" si="58"/>
        <v>57518.993999999999</v>
      </c>
      <c r="H149" s="63"/>
      <c r="I149" s="63"/>
      <c r="J149" s="63">
        <v>88.907047177419344</v>
      </c>
      <c r="K149" s="63"/>
      <c r="L149" s="63">
        <f t="shared" si="57"/>
        <v>88.907047177419344</v>
      </c>
    </row>
    <row r="150" spans="1:12">
      <c r="A150" s="45"/>
      <c r="B150" s="45" t="s">
        <v>164</v>
      </c>
      <c r="C150" s="22"/>
      <c r="D150" s="22"/>
      <c r="E150" s="22">
        <v>176981.52</v>
      </c>
      <c r="F150" s="22">
        <v>29297.142000000003</v>
      </c>
      <c r="G150" s="63">
        <f t="shared" si="58"/>
        <v>206278.66199999998</v>
      </c>
      <c r="H150" s="63"/>
      <c r="I150" s="63"/>
      <c r="J150" s="63">
        <v>273.56014516129028</v>
      </c>
      <c r="K150" s="63">
        <v>45.284560887096781</v>
      </c>
      <c r="L150" s="63">
        <f t="shared" si="57"/>
        <v>318.84470604838708</v>
      </c>
    </row>
    <row r="151" spans="1:12">
      <c r="A151" s="45"/>
      <c r="B151" s="45" t="s">
        <v>161</v>
      </c>
      <c r="C151" s="22"/>
      <c r="D151" s="22"/>
      <c r="E151" s="22">
        <v>743322.38400000008</v>
      </c>
      <c r="F151" s="22">
        <v>154158.77100000001</v>
      </c>
      <c r="G151" s="63">
        <f t="shared" si="58"/>
        <v>897481.15500000003</v>
      </c>
      <c r="H151" s="63"/>
      <c r="I151" s="63"/>
      <c r="J151" s="63">
        <v>1148.9526096774193</v>
      </c>
      <c r="K151" s="63">
        <v>238.28304657258064</v>
      </c>
      <c r="L151" s="63">
        <f t="shared" si="57"/>
        <v>1387.2356562499999</v>
      </c>
    </row>
    <row r="152" spans="1:12">
      <c r="A152" s="45"/>
      <c r="B152" s="45" t="s">
        <v>167</v>
      </c>
      <c r="C152" s="22"/>
      <c r="D152" s="22"/>
      <c r="E152" s="22">
        <v>778718.68799999985</v>
      </c>
      <c r="F152" s="22">
        <v>283205.70599999995</v>
      </c>
      <c r="G152" s="63">
        <f t="shared" si="58"/>
        <v>1061924.3939999999</v>
      </c>
      <c r="H152" s="63"/>
      <c r="I152" s="63"/>
      <c r="J152" s="63">
        <v>1203.6646387096771</v>
      </c>
      <c r="K152" s="63">
        <v>437.75075524193534</v>
      </c>
      <c r="L152" s="63">
        <f t="shared" si="57"/>
        <v>1641.4153939516125</v>
      </c>
    </row>
    <row r="153" spans="1:12">
      <c r="A153" s="45"/>
      <c r="B153" s="45" t="s">
        <v>166</v>
      </c>
      <c r="C153" s="22"/>
      <c r="D153" s="22"/>
      <c r="E153" s="22">
        <v>123887.064</v>
      </c>
      <c r="F153" s="22">
        <v>52316.324999999997</v>
      </c>
      <c r="G153" s="63">
        <f t="shared" si="58"/>
        <v>176203.389</v>
      </c>
      <c r="H153" s="63"/>
      <c r="I153" s="63"/>
      <c r="J153" s="63">
        <v>191.49210161290321</v>
      </c>
      <c r="K153" s="63">
        <v>80.865287298387088</v>
      </c>
      <c r="L153" s="63">
        <f t="shared" si="57"/>
        <v>272.35738891129029</v>
      </c>
    </row>
    <row r="154" spans="1:12">
      <c r="A154" s="45"/>
      <c r="B154" s="45" t="s">
        <v>162</v>
      </c>
      <c r="C154" s="22"/>
      <c r="D154" s="22"/>
      <c r="E154" s="22">
        <v>112825.719</v>
      </c>
      <c r="F154" s="22">
        <v>34179.999000000003</v>
      </c>
      <c r="G154" s="63">
        <f t="shared" si="58"/>
        <v>147005.71799999999</v>
      </c>
      <c r="H154" s="63"/>
      <c r="I154" s="63"/>
      <c r="J154" s="63">
        <v>174.39459254032258</v>
      </c>
      <c r="K154" s="63">
        <v>52.831987701612903</v>
      </c>
      <c r="L154" s="63">
        <f t="shared" si="57"/>
        <v>227.22658024193549</v>
      </c>
    </row>
    <row r="155" spans="1:12">
      <c r="A155" s="45"/>
      <c r="B155" s="45" t="s">
        <v>165</v>
      </c>
      <c r="C155" s="22"/>
      <c r="D155" s="22"/>
      <c r="E155" s="22">
        <v>75217.146000000008</v>
      </c>
      <c r="F155" s="22">
        <v>61384.487999999998</v>
      </c>
      <c r="G155" s="63">
        <f t="shared" si="58"/>
        <v>136601.63400000002</v>
      </c>
      <c r="H155" s="63"/>
      <c r="I155" s="63"/>
      <c r="J155" s="63">
        <v>116.26306169354838</v>
      </c>
      <c r="K155" s="63">
        <v>94.88193709677418</v>
      </c>
      <c r="L155" s="63">
        <f t="shared" si="57"/>
        <v>211.14499879032257</v>
      </c>
    </row>
    <row r="156" spans="1:12">
      <c r="A156" s="37">
        <v>47</v>
      </c>
      <c r="B156" s="30" t="s">
        <v>55</v>
      </c>
      <c r="C156" s="31">
        <v>306252</v>
      </c>
      <c r="D156" s="31">
        <v>0</v>
      </c>
      <c r="E156" s="52">
        <v>963779</v>
      </c>
      <c r="F156" s="31">
        <v>353868</v>
      </c>
      <c r="G156" s="31">
        <f t="shared" si="58"/>
        <v>1623899</v>
      </c>
      <c r="H156" s="32">
        <v>473.37338709677414</v>
      </c>
      <c r="I156" s="32" t="s">
        <v>203</v>
      </c>
      <c r="J156" s="32">
        <v>1489.7121639784946</v>
      </c>
      <c r="K156" s="32">
        <v>546.9733870967741</v>
      </c>
      <c r="L156" s="32">
        <f>H156+I156+J156+K156</f>
        <v>2510.0589381720429</v>
      </c>
    </row>
    <row r="157" spans="1:12">
      <c r="A157" s="45"/>
      <c r="B157" s="45" t="s">
        <v>168</v>
      </c>
      <c r="C157" s="22">
        <v>306252</v>
      </c>
      <c r="D157" s="22">
        <v>0</v>
      </c>
      <c r="E157" s="22">
        <v>963779</v>
      </c>
      <c r="F157" s="22">
        <v>353868</v>
      </c>
      <c r="G157" s="63">
        <f t="shared" ref="G157" si="59">G156*100%</f>
        <v>1623899</v>
      </c>
      <c r="H157" s="63">
        <v>473.37338709677414</v>
      </c>
      <c r="I157" s="63"/>
      <c r="J157" s="63">
        <v>1489.7121639784946</v>
      </c>
      <c r="K157" s="63">
        <v>546.9733870967741</v>
      </c>
      <c r="L157" s="63">
        <f>SUM(H157:K157)</f>
        <v>2510.0589381720429</v>
      </c>
    </row>
    <row r="158" spans="1:12">
      <c r="A158" s="37">
        <v>48</v>
      </c>
      <c r="B158" s="30" t="s">
        <v>56</v>
      </c>
      <c r="C158" s="31">
        <v>0</v>
      </c>
      <c r="D158" s="31">
        <v>0</v>
      </c>
      <c r="E158" s="52">
        <v>43138</v>
      </c>
      <c r="F158" s="31">
        <v>61327</v>
      </c>
      <c r="G158" s="31">
        <f t="shared" ref="G158" si="60">SUM(C158:F158)</f>
        <v>104465</v>
      </c>
      <c r="H158" s="32" t="s">
        <v>203</v>
      </c>
      <c r="I158" s="32" t="s">
        <v>203</v>
      </c>
      <c r="J158" s="32">
        <v>66.678360215053758</v>
      </c>
      <c r="K158" s="32">
        <v>94.793077956989237</v>
      </c>
      <c r="L158" s="32">
        <f t="shared" ref="L158:L197" si="61">SUM(H158:K158)</f>
        <v>161.47143817204301</v>
      </c>
    </row>
    <row r="159" spans="1:12">
      <c r="A159" s="45"/>
      <c r="B159" s="45" t="s">
        <v>169</v>
      </c>
      <c r="C159" s="22"/>
      <c r="D159" s="22">
        <v>0</v>
      </c>
      <c r="E159" s="22">
        <v>43138</v>
      </c>
      <c r="F159" s="22">
        <v>61327</v>
      </c>
      <c r="G159" s="63">
        <f t="shared" ref="G159" si="62">G158*100%</f>
        <v>104465</v>
      </c>
      <c r="H159" s="63"/>
      <c r="I159" s="71" t="s">
        <v>203</v>
      </c>
      <c r="J159" s="63">
        <v>66.678360215053758</v>
      </c>
      <c r="K159" s="63">
        <v>94.793077956989237</v>
      </c>
      <c r="L159" s="63">
        <f t="shared" si="61"/>
        <v>161.47143817204301</v>
      </c>
    </row>
    <row r="160" spans="1:12">
      <c r="A160" s="37">
        <v>49</v>
      </c>
      <c r="B160" s="30" t="s">
        <v>57</v>
      </c>
      <c r="C160" s="31">
        <v>0</v>
      </c>
      <c r="D160" s="31">
        <v>0</v>
      </c>
      <c r="E160" s="52">
        <v>121322</v>
      </c>
      <c r="F160" s="31">
        <v>171244</v>
      </c>
      <c r="G160" s="31">
        <f t="shared" ref="G160" si="63">SUM(C160:F160)</f>
        <v>292566</v>
      </c>
      <c r="H160" s="32" t="s">
        <v>203</v>
      </c>
      <c r="I160" s="32" t="s">
        <v>203</v>
      </c>
      <c r="J160" s="32">
        <v>187.52728494623653</v>
      </c>
      <c r="K160" s="32">
        <v>264.69166666666666</v>
      </c>
      <c r="L160" s="32">
        <f t="shared" si="61"/>
        <v>452.2189516129032</v>
      </c>
    </row>
    <row r="161" spans="1:12">
      <c r="A161" s="45"/>
      <c r="B161" s="45" t="s">
        <v>170</v>
      </c>
      <c r="C161" s="22"/>
      <c r="D161" s="22"/>
      <c r="E161" s="22">
        <v>121322</v>
      </c>
      <c r="F161" s="22">
        <v>171244</v>
      </c>
      <c r="G161" s="63">
        <f>G160</f>
        <v>292566</v>
      </c>
      <c r="H161" s="63"/>
      <c r="I161" s="63"/>
      <c r="J161" s="63">
        <v>187.52728494623653</v>
      </c>
      <c r="K161" s="63">
        <v>264.69166666666666</v>
      </c>
      <c r="L161" s="63">
        <f t="shared" si="61"/>
        <v>452.2189516129032</v>
      </c>
    </row>
    <row r="162" spans="1:12">
      <c r="A162" s="37">
        <v>50</v>
      </c>
      <c r="B162" s="30" t="s">
        <v>58</v>
      </c>
      <c r="C162" s="31">
        <v>1245</v>
      </c>
      <c r="D162" s="31">
        <v>0</v>
      </c>
      <c r="E162" s="52">
        <v>2512663</v>
      </c>
      <c r="F162" s="31">
        <v>336197</v>
      </c>
      <c r="G162" s="31">
        <f t="shared" ref="G162" si="64">SUM(C162:F162)</f>
        <v>2850105</v>
      </c>
      <c r="H162" s="32">
        <v>1.9243951612903223</v>
      </c>
      <c r="I162" s="32" t="s">
        <v>203</v>
      </c>
      <c r="J162" s="32">
        <v>3883.8204973118277</v>
      </c>
      <c r="K162" s="32">
        <v>519.6593413978494</v>
      </c>
      <c r="L162" s="32">
        <f t="shared" si="61"/>
        <v>4405.4042338709678</v>
      </c>
    </row>
    <row r="163" spans="1:12">
      <c r="A163" s="45"/>
      <c r="B163" s="45" t="s">
        <v>171</v>
      </c>
      <c r="C163" s="22">
        <v>1245</v>
      </c>
      <c r="D163" s="22">
        <v>0</v>
      </c>
      <c r="E163" s="22">
        <v>2512663</v>
      </c>
      <c r="F163" s="22">
        <v>336197</v>
      </c>
      <c r="G163" s="63">
        <f t="shared" ref="G163" si="65">G162*100%</f>
        <v>2850105</v>
      </c>
      <c r="H163" s="63">
        <v>1.9243951612903223</v>
      </c>
      <c r="I163" s="63"/>
      <c r="J163" s="63">
        <v>3883.8204973118277</v>
      </c>
      <c r="K163" s="63">
        <v>519.6593413978494</v>
      </c>
      <c r="L163" s="63">
        <f t="shared" si="61"/>
        <v>4405.4042338709678</v>
      </c>
    </row>
    <row r="164" spans="1:12">
      <c r="A164" s="37">
        <v>51</v>
      </c>
      <c r="B164" s="30" t="s">
        <v>59</v>
      </c>
      <c r="C164" s="31">
        <v>791607</v>
      </c>
      <c r="D164" s="31">
        <v>0</v>
      </c>
      <c r="E164" s="31">
        <v>948686</v>
      </c>
      <c r="F164" s="31">
        <v>1329534</v>
      </c>
      <c r="G164" s="31">
        <f t="shared" ref="G164:G193" si="66">SUM(C164:F164)</f>
        <v>3069827</v>
      </c>
      <c r="H164" s="32">
        <v>1223.5860887096771</v>
      </c>
      <c r="I164" s="32" t="s">
        <v>203</v>
      </c>
      <c r="J164" s="32">
        <v>1466.3829301075266</v>
      </c>
      <c r="K164" s="32">
        <v>2055.0592741935484</v>
      </c>
      <c r="L164" s="32">
        <f t="shared" si="61"/>
        <v>4745.0282930107514</v>
      </c>
    </row>
    <row r="165" spans="1:12">
      <c r="A165" s="45"/>
      <c r="B165" s="45" t="s">
        <v>172</v>
      </c>
      <c r="C165" s="22">
        <v>791607</v>
      </c>
      <c r="D165" s="22"/>
      <c r="E165" s="22">
        <v>797560</v>
      </c>
      <c r="F165" s="22">
        <v>1177398</v>
      </c>
      <c r="G165" s="63">
        <f>SUM(C165:F165)</f>
        <v>2766565</v>
      </c>
      <c r="H165" s="63">
        <v>1223.5860887096771</v>
      </c>
      <c r="I165" s="63"/>
      <c r="J165" s="63">
        <v>1232.7876344086021</v>
      </c>
      <c r="K165" s="63">
        <v>1819.9028225806451</v>
      </c>
      <c r="L165" s="63">
        <f t="shared" si="61"/>
        <v>4276.2765456989246</v>
      </c>
    </row>
    <row r="166" spans="1:12">
      <c r="A166" s="45"/>
      <c r="B166" s="45" t="s">
        <v>173</v>
      </c>
      <c r="C166" s="22"/>
      <c r="D166" s="22"/>
      <c r="E166" s="22">
        <v>151126</v>
      </c>
      <c r="F166" s="22">
        <v>120065</v>
      </c>
      <c r="G166" s="63">
        <f t="shared" si="66"/>
        <v>271191</v>
      </c>
      <c r="H166" s="63"/>
      <c r="I166" s="63"/>
      <c r="J166" s="63">
        <v>233.5952956989247</v>
      </c>
      <c r="K166" s="63">
        <v>185.58434139784944</v>
      </c>
      <c r="L166" s="63">
        <f t="shared" si="61"/>
        <v>419.17963709677417</v>
      </c>
    </row>
    <row r="167" spans="1:12">
      <c r="A167" s="45"/>
      <c r="B167" s="45" t="s">
        <v>174</v>
      </c>
      <c r="C167" s="22"/>
      <c r="D167" s="22"/>
      <c r="E167" s="22"/>
      <c r="F167" s="22">
        <v>32071</v>
      </c>
      <c r="G167" s="63">
        <f t="shared" si="66"/>
        <v>32071</v>
      </c>
      <c r="H167" s="63"/>
      <c r="I167" s="63"/>
      <c r="J167" s="63"/>
      <c r="K167" s="63">
        <v>49.572110215053762</v>
      </c>
      <c r="L167" s="63">
        <f t="shared" si="61"/>
        <v>49.572110215053762</v>
      </c>
    </row>
    <row r="168" spans="1:12">
      <c r="A168" s="37">
        <v>52</v>
      </c>
      <c r="B168" s="30" t="s">
        <v>60</v>
      </c>
      <c r="C168" s="31">
        <v>563412</v>
      </c>
      <c r="D168" s="31">
        <v>0</v>
      </c>
      <c r="E168" s="31">
        <v>1454657</v>
      </c>
      <c r="F168" s="31">
        <v>1058084</v>
      </c>
      <c r="G168" s="31">
        <f t="shared" si="66"/>
        <v>3076153</v>
      </c>
      <c r="H168" s="32">
        <v>870.86532258064506</v>
      </c>
      <c r="I168" s="32" t="s">
        <v>203</v>
      </c>
      <c r="J168" s="32">
        <v>2248.461760752688</v>
      </c>
      <c r="K168" s="32">
        <v>1635.4793010752687</v>
      </c>
      <c r="L168" s="32">
        <f t="shared" si="61"/>
        <v>4754.8063844086018</v>
      </c>
    </row>
    <row r="169" spans="1:12">
      <c r="A169" s="45"/>
      <c r="B169" s="45" t="s">
        <v>184</v>
      </c>
      <c r="C169" s="22">
        <v>563412</v>
      </c>
      <c r="D169" s="22"/>
      <c r="E169" s="22">
        <v>1454657</v>
      </c>
      <c r="F169" s="22">
        <v>1058084</v>
      </c>
      <c r="G169" s="63">
        <f t="shared" si="66"/>
        <v>3076153</v>
      </c>
      <c r="H169" s="63">
        <v>870.86532258064506</v>
      </c>
      <c r="I169" s="63"/>
      <c r="J169" s="63">
        <v>2248.461760752688</v>
      </c>
      <c r="K169" s="63">
        <v>1635.4793010752687</v>
      </c>
      <c r="L169" s="63">
        <f t="shared" si="61"/>
        <v>4754.8063844086018</v>
      </c>
    </row>
    <row r="170" spans="1:12">
      <c r="A170" s="37">
        <v>53</v>
      </c>
      <c r="B170" s="30" t="s">
        <v>61</v>
      </c>
      <c r="C170" s="31">
        <v>132408</v>
      </c>
      <c r="D170" s="31">
        <v>0</v>
      </c>
      <c r="E170" s="31">
        <v>1474403</v>
      </c>
      <c r="F170" s="31">
        <v>724490</v>
      </c>
      <c r="G170" s="31">
        <f t="shared" si="66"/>
        <v>2331301</v>
      </c>
      <c r="H170" s="32">
        <v>204.66290322580645</v>
      </c>
      <c r="I170" s="32" t="s">
        <v>203</v>
      </c>
      <c r="J170" s="32">
        <v>2278.9831317204298</v>
      </c>
      <c r="K170" s="32">
        <v>1119.8434139784945</v>
      </c>
      <c r="L170" s="32">
        <f t="shared" si="61"/>
        <v>3603.4894489247308</v>
      </c>
    </row>
    <row r="171" spans="1:12">
      <c r="A171" s="45"/>
      <c r="B171" s="45" t="s">
        <v>185</v>
      </c>
      <c r="C171" s="22"/>
      <c r="D171" s="22"/>
      <c r="E171" s="22">
        <v>109138</v>
      </c>
      <c r="F171" s="22">
        <v>90336</v>
      </c>
      <c r="G171" s="63">
        <f t="shared" si="66"/>
        <v>199474</v>
      </c>
      <c r="H171" s="63"/>
      <c r="I171" s="63"/>
      <c r="J171" s="63">
        <v>168.69448924731182</v>
      </c>
      <c r="K171" s="63">
        <v>139.63225806451612</v>
      </c>
      <c r="L171" s="63">
        <f t="shared" si="61"/>
        <v>308.32674731182794</v>
      </c>
    </row>
    <row r="172" spans="1:12">
      <c r="A172" s="45"/>
      <c r="B172" s="45" t="s">
        <v>186</v>
      </c>
      <c r="C172" s="22"/>
      <c r="D172" s="22"/>
      <c r="E172" s="22">
        <v>109098</v>
      </c>
      <c r="F172" s="22">
        <v>117175</v>
      </c>
      <c r="G172" s="63">
        <f t="shared" si="66"/>
        <v>226273</v>
      </c>
      <c r="H172" s="63"/>
      <c r="I172" s="63"/>
      <c r="J172" s="63">
        <v>168.63266129032255</v>
      </c>
      <c r="K172" s="63">
        <v>181.11727150537635</v>
      </c>
      <c r="L172" s="63">
        <f t="shared" si="61"/>
        <v>349.7499327956989</v>
      </c>
    </row>
    <row r="173" spans="1:12">
      <c r="A173" s="45"/>
      <c r="B173" s="45" t="s">
        <v>187</v>
      </c>
      <c r="C173" s="22"/>
      <c r="D173" s="22"/>
      <c r="E173" s="22">
        <v>20933</v>
      </c>
      <c r="F173" s="22">
        <v>8714</v>
      </c>
      <c r="G173" s="63">
        <f t="shared" si="66"/>
        <v>29647</v>
      </c>
      <c r="H173" s="63"/>
      <c r="I173" s="63"/>
      <c r="J173" s="63">
        <v>32.356115591397845</v>
      </c>
      <c r="K173" s="63">
        <v>13.469220430107526</v>
      </c>
      <c r="L173" s="63">
        <f t="shared" si="61"/>
        <v>45.825336021505372</v>
      </c>
    </row>
    <row r="174" spans="1:12">
      <c r="A174" s="45"/>
      <c r="B174" s="45" t="s">
        <v>188</v>
      </c>
      <c r="C174" s="22"/>
      <c r="D174" s="22"/>
      <c r="E174" s="22">
        <v>111324</v>
      </c>
      <c r="F174" s="22">
        <v>1115</v>
      </c>
      <c r="G174" s="63">
        <f t="shared" si="66"/>
        <v>112439</v>
      </c>
      <c r="H174" s="63"/>
      <c r="I174" s="63"/>
      <c r="J174" s="63">
        <v>172.07338709677418</v>
      </c>
      <c r="K174" s="63">
        <v>1.7234543010752685</v>
      </c>
      <c r="L174" s="63">
        <f t="shared" si="61"/>
        <v>173.79684139784945</v>
      </c>
    </row>
    <row r="175" spans="1:12">
      <c r="A175" s="45"/>
      <c r="B175" s="45" t="s">
        <v>189</v>
      </c>
      <c r="C175" s="22"/>
      <c r="D175" s="22"/>
      <c r="E175" s="22">
        <v>28215</v>
      </c>
      <c r="F175" s="22"/>
      <c r="G175" s="63">
        <f t="shared" si="66"/>
        <v>28215</v>
      </c>
      <c r="H175" s="63"/>
      <c r="I175" s="63"/>
      <c r="J175" s="63">
        <v>43.61189516129032</v>
      </c>
      <c r="K175" s="63"/>
      <c r="L175" s="63">
        <f t="shared" si="61"/>
        <v>43.61189516129032</v>
      </c>
    </row>
    <row r="176" spans="1:12">
      <c r="A176" s="45"/>
      <c r="B176" s="45" t="s">
        <v>190</v>
      </c>
      <c r="C176" s="22"/>
      <c r="D176" s="22"/>
      <c r="E176" s="22">
        <v>344731</v>
      </c>
      <c r="F176" s="22"/>
      <c r="G176" s="63">
        <f t="shared" si="66"/>
        <v>344731</v>
      </c>
      <c r="H176" s="63"/>
      <c r="I176" s="63"/>
      <c r="J176" s="63">
        <v>532.85033602150531</v>
      </c>
      <c r="K176" s="63"/>
      <c r="L176" s="63">
        <f t="shared" si="61"/>
        <v>532.85033602150531</v>
      </c>
    </row>
    <row r="177" spans="1:12">
      <c r="A177" s="45"/>
      <c r="B177" s="45" t="s">
        <v>191</v>
      </c>
      <c r="C177" s="22">
        <v>132408</v>
      </c>
      <c r="D177" s="22"/>
      <c r="E177" s="22">
        <v>73198</v>
      </c>
      <c r="F177" s="22">
        <v>18014</v>
      </c>
      <c r="G177" s="63">
        <f t="shared" si="66"/>
        <v>223620</v>
      </c>
      <c r="H177" s="63">
        <v>204.66290322580645</v>
      </c>
      <c r="I177" s="63"/>
      <c r="J177" s="63">
        <v>113.14206989247312</v>
      </c>
      <c r="K177" s="63">
        <v>27.844220430107523</v>
      </c>
      <c r="L177" s="63">
        <f t="shared" si="61"/>
        <v>345.64919354838707</v>
      </c>
    </row>
    <row r="178" spans="1:12">
      <c r="A178" s="45"/>
      <c r="B178" s="45" t="s">
        <v>192</v>
      </c>
      <c r="C178" s="22"/>
      <c r="D178" s="22"/>
      <c r="E178" s="22">
        <v>552232</v>
      </c>
      <c r="F178" s="22">
        <v>489136</v>
      </c>
      <c r="G178" s="63">
        <f t="shared" si="66"/>
        <v>1041368</v>
      </c>
      <c r="H178" s="63"/>
      <c r="I178" s="63"/>
      <c r="J178" s="63">
        <v>853.58440860215046</v>
      </c>
      <c r="K178" s="63">
        <v>756.05698924731178</v>
      </c>
      <c r="L178" s="63">
        <f t="shared" si="61"/>
        <v>1609.6413978494622</v>
      </c>
    </row>
    <row r="179" spans="1:12">
      <c r="A179" s="45"/>
      <c r="B179" s="45" t="s">
        <v>198</v>
      </c>
      <c r="C179" s="22"/>
      <c r="D179" s="22"/>
      <c r="E179" s="22">
        <v>125534</v>
      </c>
      <c r="F179" s="22"/>
      <c r="G179" s="63">
        <f t="shared" si="66"/>
        <v>125534</v>
      </c>
      <c r="H179" s="63"/>
      <c r="I179" s="63"/>
      <c r="J179" s="63">
        <v>194.03776881720427</v>
      </c>
      <c r="K179" s="63"/>
      <c r="L179" s="63">
        <f t="shared" si="61"/>
        <v>194.03776881720427</v>
      </c>
    </row>
    <row r="180" spans="1:12">
      <c r="A180" s="36">
        <v>54</v>
      </c>
      <c r="B180" s="54" t="s">
        <v>62</v>
      </c>
      <c r="C180" s="55">
        <v>0</v>
      </c>
      <c r="D180" s="55">
        <v>44720</v>
      </c>
      <c r="E180" s="55">
        <v>2179686</v>
      </c>
      <c r="F180" s="55">
        <v>498054</v>
      </c>
      <c r="G180" s="25">
        <f t="shared" si="66"/>
        <v>2722460</v>
      </c>
      <c r="H180" s="26" t="s">
        <v>203</v>
      </c>
      <c r="I180" s="26">
        <v>69.123655913978496</v>
      </c>
      <c r="J180" s="26">
        <v>3369.1383064516126</v>
      </c>
      <c r="K180" s="26">
        <v>769.84153225806438</v>
      </c>
      <c r="L180" s="26">
        <f t="shared" si="61"/>
        <v>4208.103494623655</v>
      </c>
    </row>
    <row r="181" spans="1:12">
      <c r="A181" s="45"/>
      <c r="B181" s="45" t="s">
        <v>175</v>
      </c>
      <c r="C181" s="22"/>
      <c r="D181" s="22"/>
      <c r="E181" s="22">
        <v>651652</v>
      </c>
      <c r="F181" s="22">
        <v>223722</v>
      </c>
      <c r="G181" s="63">
        <f t="shared" si="66"/>
        <v>875374</v>
      </c>
      <c r="H181" s="63"/>
      <c r="I181" s="63"/>
      <c r="J181" s="63">
        <v>1007.2577956989246</v>
      </c>
      <c r="K181" s="63">
        <v>345.80685483870963</v>
      </c>
      <c r="L181" s="63">
        <f t="shared" si="61"/>
        <v>1353.0646505376342</v>
      </c>
    </row>
    <row r="182" spans="1:12">
      <c r="A182" s="45"/>
      <c r="B182" s="45" t="s">
        <v>176</v>
      </c>
      <c r="C182" s="22"/>
      <c r="D182" s="22"/>
      <c r="E182" s="22">
        <v>515448</v>
      </c>
      <c r="F182" s="22">
        <v>31550</v>
      </c>
      <c r="G182" s="63">
        <f t="shared" si="66"/>
        <v>546998</v>
      </c>
      <c r="H182" s="63"/>
      <c r="I182" s="63"/>
      <c r="J182" s="63">
        <v>796.72741935483862</v>
      </c>
      <c r="K182" s="63">
        <v>48.766801075268816</v>
      </c>
      <c r="L182" s="63">
        <f t="shared" si="61"/>
        <v>845.49422043010748</v>
      </c>
    </row>
    <row r="183" spans="1:12">
      <c r="A183" s="45"/>
      <c r="B183" s="45" t="s">
        <v>177</v>
      </c>
      <c r="C183" s="22"/>
      <c r="D183" s="22">
        <v>44720</v>
      </c>
      <c r="E183" s="22">
        <v>302227</v>
      </c>
      <c r="F183" s="22">
        <v>101381</v>
      </c>
      <c r="G183" s="63">
        <f t="shared" si="66"/>
        <v>448328</v>
      </c>
      <c r="H183" s="63"/>
      <c r="I183" s="63">
        <v>69.123655913978496</v>
      </c>
      <c r="J183" s="63">
        <v>467.15194892473119</v>
      </c>
      <c r="K183" s="63">
        <v>156.70450268817203</v>
      </c>
      <c r="L183" s="63">
        <f t="shared" si="61"/>
        <v>692.98010752688174</v>
      </c>
    </row>
    <row r="184" spans="1:12">
      <c r="A184" s="45"/>
      <c r="B184" s="45" t="s">
        <v>179</v>
      </c>
      <c r="C184" s="22"/>
      <c r="D184" s="22"/>
      <c r="E184" s="22">
        <v>167308</v>
      </c>
      <c r="F184" s="22">
        <v>19265</v>
      </c>
      <c r="G184" s="63">
        <f t="shared" si="66"/>
        <v>186573</v>
      </c>
      <c r="H184" s="63"/>
      <c r="I184" s="63"/>
      <c r="J184" s="63">
        <v>258.60779569892469</v>
      </c>
      <c r="K184" s="63">
        <v>29.777889784946236</v>
      </c>
      <c r="L184" s="63">
        <f t="shared" si="61"/>
        <v>288.38568548387093</v>
      </c>
    </row>
    <row r="185" spans="1:12">
      <c r="A185" s="45"/>
      <c r="B185" s="45" t="s">
        <v>178</v>
      </c>
      <c r="C185" s="22"/>
      <c r="D185" s="22"/>
      <c r="E185" s="22"/>
      <c r="F185" s="22">
        <v>7704</v>
      </c>
      <c r="G185" s="63">
        <f t="shared" si="66"/>
        <v>7704</v>
      </c>
      <c r="H185" s="63"/>
      <c r="I185" s="63"/>
      <c r="J185" s="63"/>
      <c r="K185" s="63">
        <v>11.908064516129032</v>
      </c>
      <c r="L185" s="63">
        <f t="shared" si="61"/>
        <v>11.908064516129032</v>
      </c>
    </row>
    <row r="186" spans="1:12" ht="45">
      <c r="A186" s="45"/>
      <c r="B186" s="48" t="s">
        <v>180</v>
      </c>
      <c r="C186" s="22"/>
      <c r="D186" s="22"/>
      <c r="E186" s="22">
        <v>100078</v>
      </c>
      <c r="F186" s="22"/>
      <c r="G186" s="63">
        <f t="shared" si="66"/>
        <v>100078</v>
      </c>
      <c r="H186" s="63"/>
      <c r="I186" s="63"/>
      <c r="J186" s="63">
        <v>154.69045698924728</v>
      </c>
      <c r="K186" s="63"/>
      <c r="L186" s="63">
        <f t="shared" si="61"/>
        <v>154.69045698924728</v>
      </c>
    </row>
    <row r="187" spans="1:12">
      <c r="A187" s="45"/>
      <c r="B187" s="45" t="s">
        <v>181</v>
      </c>
      <c r="C187" s="22"/>
      <c r="D187" s="22"/>
      <c r="E187" s="22">
        <v>412102</v>
      </c>
      <c r="F187" s="22">
        <v>106700</v>
      </c>
      <c r="G187" s="63">
        <f t="shared" si="66"/>
        <v>518802</v>
      </c>
      <c r="H187" s="63"/>
      <c r="I187" s="63"/>
      <c r="J187" s="63">
        <v>636.98561827956985</v>
      </c>
      <c r="K187" s="63">
        <v>164.92607526881719</v>
      </c>
      <c r="L187" s="63">
        <f t="shared" si="61"/>
        <v>801.91169354838701</v>
      </c>
    </row>
    <row r="188" spans="1:12">
      <c r="A188" s="45"/>
      <c r="B188" s="45" t="s">
        <v>182</v>
      </c>
      <c r="C188" s="22"/>
      <c r="D188" s="22"/>
      <c r="E188" s="22">
        <v>11058</v>
      </c>
      <c r="F188" s="22"/>
      <c r="G188" s="63">
        <f t="shared" si="66"/>
        <v>11058</v>
      </c>
      <c r="H188" s="63"/>
      <c r="I188" s="63"/>
      <c r="J188" s="63">
        <v>17.092338709677417</v>
      </c>
      <c r="K188" s="63"/>
      <c r="L188" s="63">
        <f t="shared" si="61"/>
        <v>17.092338709677417</v>
      </c>
    </row>
    <row r="189" spans="1:12">
      <c r="A189" s="45"/>
      <c r="B189" s="45" t="s">
        <v>183</v>
      </c>
      <c r="C189" s="22"/>
      <c r="D189" s="22"/>
      <c r="E189" s="22">
        <v>19813</v>
      </c>
      <c r="F189" s="22">
        <v>7732</v>
      </c>
      <c r="G189" s="63">
        <f t="shared" si="66"/>
        <v>27545</v>
      </c>
      <c r="H189" s="63"/>
      <c r="I189" s="63"/>
      <c r="J189" s="63">
        <v>30.624932795698921</v>
      </c>
      <c r="K189" s="63">
        <v>11.951344086021505</v>
      </c>
      <c r="L189" s="63">
        <f t="shared" si="61"/>
        <v>42.576276881720425</v>
      </c>
    </row>
    <row r="190" spans="1:12">
      <c r="A190" s="38">
        <v>55</v>
      </c>
      <c r="B190" s="27" t="s">
        <v>63</v>
      </c>
      <c r="C190" s="28">
        <v>91321</v>
      </c>
      <c r="D190" s="28">
        <v>826</v>
      </c>
      <c r="E190" s="28">
        <v>2246053</v>
      </c>
      <c r="F190" s="28">
        <v>1668679</v>
      </c>
      <c r="G190" s="28">
        <f t="shared" si="66"/>
        <v>4006879</v>
      </c>
      <c r="H190" s="29">
        <v>141.15477150537635</v>
      </c>
      <c r="I190" s="29">
        <v>1.2767473118279569</v>
      </c>
      <c r="J190" s="29">
        <v>3471.7217069892472</v>
      </c>
      <c r="K190" s="29">
        <v>2579.2753360215052</v>
      </c>
      <c r="L190" s="29">
        <f t="shared" si="61"/>
        <v>6193.4285618279573</v>
      </c>
    </row>
    <row r="191" spans="1:12">
      <c r="A191" s="40"/>
      <c r="B191" s="14" t="s">
        <v>193</v>
      </c>
      <c r="C191" s="15"/>
      <c r="D191" s="15">
        <v>826</v>
      </c>
      <c r="E191" s="15">
        <v>1551868</v>
      </c>
      <c r="F191" s="15">
        <v>1111435</v>
      </c>
      <c r="G191" s="15">
        <f t="shared" si="66"/>
        <v>2664129</v>
      </c>
      <c r="H191" s="16"/>
      <c r="I191" s="16">
        <v>1.2767473118279569</v>
      </c>
      <c r="J191" s="16">
        <v>2398.7206989247311</v>
      </c>
      <c r="K191" s="16">
        <v>1717.9438844086021</v>
      </c>
      <c r="L191" s="16">
        <f t="shared" si="61"/>
        <v>4117.9413306451606</v>
      </c>
    </row>
    <row r="192" spans="1:12">
      <c r="A192" s="40"/>
      <c r="B192" s="14" t="s">
        <v>194</v>
      </c>
      <c r="C192" s="15">
        <v>91321</v>
      </c>
      <c r="D192" s="15"/>
      <c r="E192" s="15">
        <v>694185</v>
      </c>
      <c r="F192" s="15">
        <v>557244</v>
      </c>
      <c r="G192" s="15">
        <f t="shared" si="66"/>
        <v>1342750</v>
      </c>
      <c r="H192" s="16">
        <v>141.15477150537635</v>
      </c>
      <c r="I192" s="16"/>
      <c r="J192" s="16">
        <v>1073.0010080645161</v>
      </c>
      <c r="K192" s="16">
        <v>861.33145161290315</v>
      </c>
      <c r="L192" s="16">
        <f t="shared" si="61"/>
        <v>2075.4872311827958</v>
      </c>
    </row>
    <row r="193" spans="1:12">
      <c r="A193" s="56">
        <v>56</v>
      </c>
      <c r="B193" s="57" t="s">
        <v>64</v>
      </c>
      <c r="C193" s="58">
        <v>356042</v>
      </c>
      <c r="D193" s="58">
        <v>0</v>
      </c>
      <c r="E193" s="58">
        <v>335658</v>
      </c>
      <c r="F193" s="58">
        <v>345865</v>
      </c>
      <c r="G193" s="58">
        <f t="shared" si="66"/>
        <v>1037565</v>
      </c>
      <c r="H193" s="43">
        <v>550.33373655913977</v>
      </c>
      <c r="I193" s="43" t="s">
        <v>203</v>
      </c>
      <c r="J193" s="43">
        <v>518.82620967741923</v>
      </c>
      <c r="K193" s="43">
        <v>534.60315860215053</v>
      </c>
      <c r="L193" s="43">
        <f t="shared" si="61"/>
        <v>1603.7631048387093</v>
      </c>
    </row>
    <row r="194" spans="1:12">
      <c r="A194" s="39"/>
      <c r="B194" s="13" t="s">
        <v>195</v>
      </c>
      <c r="C194" s="8">
        <v>356042</v>
      </c>
      <c r="D194" s="8"/>
      <c r="E194" s="8">
        <v>36922.379999999997</v>
      </c>
      <c r="F194" s="8">
        <v>41503.799999999996</v>
      </c>
      <c r="G194" s="8">
        <f>SUM(C194:F194)</f>
        <v>434468.18</v>
      </c>
      <c r="H194" s="9">
        <v>550.33373655913977</v>
      </c>
      <c r="I194" s="9"/>
      <c r="J194" s="9">
        <v>57.070883064516124</v>
      </c>
      <c r="K194" s="9">
        <v>64.152379032258054</v>
      </c>
      <c r="L194" s="9">
        <f t="shared" si="61"/>
        <v>671.55699865591396</v>
      </c>
    </row>
    <row r="195" spans="1:12">
      <c r="A195" s="64"/>
      <c r="B195" s="13" t="s">
        <v>202</v>
      </c>
      <c r="C195" s="65"/>
      <c r="D195" s="65"/>
      <c r="E195" s="65">
        <v>298735.62</v>
      </c>
      <c r="F195" s="65">
        <v>304361.2</v>
      </c>
      <c r="G195" s="8">
        <f>SUM(C195:F195)</f>
        <v>603096.82000000007</v>
      </c>
      <c r="H195" s="66"/>
      <c r="I195" s="66"/>
      <c r="J195" s="66">
        <v>461.75532661290316</v>
      </c>
      <c r="K195" s="66">
        <v>470.45077956989246</v>
      </c>
      <c r="L195" s="9">
        <f t="shared" si="61"/>
        <v>932.20610618279557</v>
      </c>
    </row>
    <row r="196" spans="1:12">
      <c r="A196" s="33">
        <v>57</v>
      </c>
      <c r="B196" s="18" t="s">
        <v>65</v>
      </c>
      <c r="C196" s="19">
        <v>0</v>
      </c>
      <c r="D196" s="19">
        <v>14631</v>
      </c>
      <c r="E196" s="19">
        <v>2197479</v>
      </c>
      <c r="F196" s="19">
        <v>864265</v>
      </c>
      <c r="G196" s="19">
        <f t="shared" ref="G196:G197" si="67">SUM(C196:F196)</f>
        <v>3076375</v>
      </c>
      <c r="H196" s="20" t="s">
        <v>203</v>
      </c>
      <c r="I196" s="20">
        <v>22.615120967741934</v>
      </c>
      <c r="J196" s="20">
        <v>3396.6409274193543</v>
      </c>
      <c r="K196" s="20">
        <v>1335.8934811827955</v>
      </c>
      <c r="L196" s="20">
        <f t="shared" si="61"/>
        <v>4755.1495295698915</v>
      </c>
    </row>
    <row r="197" spans="1:12">
      <c r="A197" s="34"/>
      <c r="B197" s="21" t="s">
        <v>196</v>
      </c>
      <c r="C197" s="22"/>
      <c r="D197" s="22">
        <v>14631</v>
      </c>
      <c r="E197" s="22">
        <v>2197479</v>
      </c>
      <c r="F197" s="22">
        <v>864265</v>
      </c>
      <c r="G197" s="22">
        <f t="shared" si="67"/>
        <v>3076375</v>
      </c>
      <c r="H197" s="23"/>
      <c r="I197" s="23">
        <v>22.615120967741934</v>
      </c>
      <c r="J197" s="23">
        <v>3396.6409274193543</v>
      </c>
      <c r="K197" s="23">
        <v>1335.8934811827955</v>
      </c>
      <c r="L197" s="23">
        <f t="shared" si="61"/>
        <v>4755.1495295698915</v>
      </c>
    </row>
    <row r="198" spans="1:12">
      <c r="B198" s="59" t="s">
        <v>66</v>
      </c>
      <c r="C198" s="60">
        <f>C7+C9+C14+C16+C19+C24+C30+C32+C34+C41+C43+C47+C49+C56+C58+C60+C62+C66+C68+C70+C73+C75+C78+C80+C86+C93+C95+C98+C100+C102+C104+C106+C108+C111+C113+C115+C123+C125+C127+C130+C132+C139+C143+C145+C147+C156+C158+C160+C162+C164+C168+C170+C180+C190+C193+C196</f>
        <v>15102477.24</v>
      </c>
      <c r="D198" s="60">
        <f>D7+D9+D14+D16+D19+D24+D30+D32+D34+D41+D43+D47+D49+D56+D58+D60+D62+D66+D68+D70+D73+D75+D78+D80+D86+D93+D95+D98+D100+D102+D104+D106+D108+D111+D113+D115+D123+D125+D127+D130+D132+D139+D143+D145+D147+D156+D158+D160+D162+D164+D168+D170+D180+D190+D193+D196</f>
        <v>1492504</v>
      </c>
      <c r="E198" s="60">
        <f>E7+E9+E14+E16+E19+E24+E30+E32+E34+E41+E43+E47+E49+E56+E58+E60+E62+E66+E68+E70+E73+E75+E78+E80+E86+E93+E95+E98+E100+E102+E104+E106+E108+E111+E113+E115+E123+E125+E127+E130+E132+E139+E143+E145+E147+E156+E158+E160+E162+E164+E168+E170+E180+E190+E193+E196</f>
        <v>85948311</v>
      </c>
      <c r="F198" s="60">
        <f>F7+F9+F14+F16+F19+F24+F30+F32+F34+F41+F43+F47+F49+F56+F58+F60+F62+F66+F68+F70+F73+F75+F78+F80+F86+F93+F95+F98+F100+F102+F104+F106+F108+F111+F113+F115+F123+F125+F127+F130+F132+F139+F143+F145+F147+F156+F158+F160+F162+F164+F168+F170+F180+F190+F193+F196</f>
        <v>38738061</v>
      </c>
      <c r="G198" s="61">
        <f>C198+D198+E198+F198</f>
        <v>141281353.24000001</v>
      </c>
      <c r="H198" s="62">
        <f>IF(C198/744*1.15=0,"0",C198/744*1.15)</f>
        <v>23343.882830645161</v>
      </c>
      <c r="I198" s="62">
        <f>IF(D198/744*1.15=0,"0",D198/744*1.15)</f>
        <v>2306.9618279569891</v>
      </c>
      <c r="J198" s="62">
        <f>IF(E198/744*1.15=0,"0",E198/744*1.15)</f>
        <v>132850.21189516128</v>
      </c>
      <c r="K198" s="62">
        <f>IF(F198/744*1.15=0,"0",F198/744*1.15)</f>
        <v>59877.379233870968</v>
      </c>
      <c r="L198" s="62">
        <f>H198+I198+J198+K198</f>
        <v>218378.4357876344</v>
      </c>
    </row>
    <row r="199" spans="1:12">
      <c r="C199" s="2" t="s">
        <v>69</v>
      </c>
      <c r="H199" s="70"/>
      <c r="I199" s="70"/>
      <c r="J199" s="70"/>
      <c r="K199" s="70"/>
      <c r="L199" s="70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zoomScale="90" zoomScaleNormal="90" workbookViewId="0">
      <pane xSplit="1" ySplit="6" topLeftCell="B154" activePane="bottomRight" state="frozen"/>
      <selection pane="topRight" activeCell="I1" sqref="I1"/>
      <selection pane="bottomLeft" activeCell="A29" sqref="A29"/>
      <selection pane="bottomRight" activeCell="L156" sqref="L156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205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68" t="s">
        <v>9</v>
      </c>
      <c r="H6" s="68" t="s">
        <v>5</v>
      </c>
      <c r="I6" s="68" t="s">
        <v>6</v>
      </c>
      <c r="J6" s="68" t="s">
        <v>7</v>
      </c>
      <c r="K6" s="68" t="s">
        <v>8</v>
      </c>
      <c r="L6" s="68" t="s">
        <v>9</v>
      </c>
    </row>
    <row r="7" spans="1:13" s="2" customFormat="1">
      <c r="A7" s="33">
        <v>1</v>
      </c>
      <c r="B7" s="18" t="s">
        <v>10</v>
      </c>
      <c r="C7" s="19">
        <v>486127</v>
      </c>
      <c r="D7" s="19">
        <v>0</v>
      </c>
      <c r="E7" s="19">
        <v>1274356</v>
      </c>
      <c r="F7" s="19">
        <v>396965</v>
      </c>
      <c r="G7" s="19">
        <v>2157448</v>
      </c>
      <c r="H7" s="20">
        <v>751.40598118279559</v>
      </c>
      <c r="I7" s="20" t="s">
        <v>203</v>
      </c>
      <c r="J7" s="20">
        <v>1969.7706989247308</v>
      </c>
      <c r="K7" s="20">
        <v>613.58837365591387</v>
      </c>
      <c r="L7" s="20">
        <v>3334.7650537634404</v>
      </c>
    </row>
    <row r="8" spans="1:13" s="2" customFormat="1">
      <c r="A8" s="34"/>
      <c r="B8" s="35" t="s">
        <v>70</v>
      </c>
      <c r="C8" s="22">
        <v>486127</v>
      </c>
      <c r="D8" s="22">
        <v>0</v>
      </c>
      <c r="E8" s="22">
        <v>1274356</v>
      </c>
      <c r="F8" s="22">
        <v>396965</v>
      </c>
      <c r="G8" s="22">
        <v>2157448</v>
      </c>
      <c r="H8" s="22">
        <v>751.40598118279559</v>
      </c>
      <c r="I8" s="22"/>
      <c r="J8" s="22">
        <v>1969.7706989247308</v>
      </c>
      <c r="K8" s="22">
        <v>613.58837365591387</v>
      </c>
      <c r="L8" s="22">
        <v>3334.7650537634404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185867</v>
      </c>
      <c r="F9" s="25">
        <v>399321</v>
      </c>
      <c r="G9" s="25">
        <v>585188</v>
      </c>
      <c r="H9" s="26" t="s">
        <v>203</v>
      </c>
      <c r="I9" s="26" t="s">
        <v>203</v>
      </c>
      <c r="J9" s="26">
        <v>287.29442204301074</v>
      </c>
      <c r="K9" s="26">
        <v>617.23004032258063</v>
      </c>
      <c r="L9" s="26">
        <v>904.52446236559138</v>
      </c>
    </row>
    <row r="10" spans="1:13" s="2" customFormat="1">
      <c r="A10" s="35"/>
      <c r="B10" s="35" t="s">
        <v>71</v>
      </c>
      <c r="C10" s="22"/>
      <c r="D10" s="22"/>
      <c r="E10" s="22">
        <v>10222.684999999999</v>
      </c>
      <c r="F10" s="22">
        <v>199660.5</v>
      </c>
      <c r="G10" s="22">
        <v>209883.185</v>
      </c>
      <c r="H10" s="22"/>
      <c r="I10" s="22"/>
      <c r="J10" s="22">
        <v>15.80119321236559</v>
      </c>
      <c r="K10" s="22">
        <v>308.61502016129032</v>
      </c>
      <c r="L10" s="22">
        <v>324.41621337365592</v>
      </c>
    </row>
    <row r="11" spans="1:13" s="2" customFormat="1">
      <c r="A11" s="35"/>
      <c r="B11" s="35" t="s">
        <v>72</v>
      </c>
      <c r="C11" s="22"/>
      <c r="D11" s="22"/>
      <c r="E11" s="22">
        <v>107802.85999999999</v>
      </c>
      <c r="F11" s="22">
        <v>195667.29</v>
      </c>
      <c r="G11" s="22">
        <v>303470.15000000002</v>
      </c>
      <c r="H11" s="22"/>
      <c r="I11" s="22"/>
      <c r="J11" s="22">
        <v>166.63076478494619</v>
      </c>
      <c r="K11" s="22">
        <v>302.44271975806453</v>
      </c>
      <c r="L11" s="22">
        <v>469.07348454301075</v>
      </c>
    </row>
    <row r="12" spans="1:13" s="2" customFormat="1">
      <c r="A12" s="35"/>
      <c r="B12" s="35" t="s">
        <v>73</v>
      </c>
      <c r="C12" s="22"/>
      <c r="D12" s="22"/>
      <c r="E12" s="22">
        <v>20445.37</v>
      </c>
      <c r="F12" s="22">
        <v>3993.21</v>
      </c>
      <c r="G12" s="22">
        <v>24438.579999999998</v>
      </c>
      <c r="H12" s="22"/>
      <c r="I12" s="22"/>
      <c r="J12" s="22">
        <v>31.602386424731179</v>
      </c>
      <c r="K12" s="22">
        <v>6.1723004032258055</v>
      </c>
      <c r="L12" s="22">
        <v>37.774686827956984</v>
      </c>
    </row>
    <row r="13" spans="1:13" s="2" customFormat="1">
      <c r="A13" s="17"/>
      <c r="B13" s="17" t="s">
        <v>113</v>
      </c>
      <c r="C13" s="22"/>
      <c r="D13" s="22"/>
      <c r="E13" s="22">
        <v>47396.084999999999</v>
      </c>
      <c r="F13" s="22"/>
      <c r="G13" s="22">
        <v>47396.084999999999</v>
      </c>
      <c r="H13" s="22"/>
      <c r="I13" s="22"/>
      <c r="J13" s="22">
        <v>73.260077620967735</v>
      </c>
      <c r="K13" s="22"/>
      <c r="L13" s="22">
        <v>73.260077620967735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864449</v>
      </c>
      <c r="F14" s="31">
        <v>948853</v>
      </c>
      <c r="G14" s="31">
        <v>1813302</v>
      </c>
      <c r="H14" s="32" t="s">
        <v>203</v>
      </c>
      <c r="I14" s="32" t="s">
        <v>203</v>
      </c>
      <c r="J14" s="32">
        <v>1336.177889784946</v>
      </c>
      <c r="K14" s="32">
        <v>1466.6410618279569</v>
      </c>
      <c r="L14" s="32">
        <v>2802.8189516129032</v>
      </c>
    </row>
    <row r="15" spans="1:13" s="2" customFormat="1">
      <c r="A15" s="35"/>
      <c r="B15" s="35" t="s">
        <v>74</v>
      </c>
      <c r="C15" s="22"/>
      <c r="D15" s="22"/>
      <c r="E15" s="22">
        <v>864449</v>
      </c>
      <c r="F15" s="22">
        <v>948853</v>
      </c>
      <c r="G15" s="22">
        <v>1813302</v>
      </c>
      <c r="H15" s="22"/>
      <c r="I15" s="22"/>
      <c r="J15" s="22">
        <v>1336.177889784946</v>
      </c>
      <c r="K15" s="22">
        <v>1466.6410618279569</v>
      </c>
      <c r="L15" s="22">
        <v>2802.8189516129032</v>
      </c>
    </row>
    <row r="16" spans="1:13" s="2" customFormat="1">
      <c r="A16" s="37">
        <v>4</v>
      </c>
      <c r="B16" s="30" t="s">
        <v>13</v>
      </c>
      <c r="C16" s="31">
        <v>280891</v>
      </c>
      <c r="D16" s="31">
        <v>0</v>
      </c>
      <c r="E16" s="31">
        <v>890881</v>
      </c>
      <c r="F16" s="31">
        <v>312361</v>
      </c>
      <c r="G16" s="31">
        <v>1484133</v>
      </c>
      <c r="H16" s="32">
        <v>434.17291666666665</v>
      </c>
      <c r="I16" s="32" t="s">
        <v>203</v>
      </c>
      <c r="J16" s="32">
        <v>1377.0338037634408</v>
      </c>
      <c r="K16" s="32">
        <v>482.8160618279569</v>
      </c>
      <c r="L16" s="32">
        <v>2294.0227822580646</v>
      </c>
    </row>
    <row r="17" spans="1:12" s="2" customFormat="1">
      <c r="A17" s="35"/>
      <c r="B17" s="35" t="s">
        <v>80</v>
      </c>
      <c r="C17" s="22">
        <v>280891</v>
      </c>
      <c r="D17" s="22"/>
      <c r="E17" s="22">
        <v>73943.123000000007</v>
      </c>
      <c r="F17" s="22">
        <v>51539.565000000002</v>
      </c>
      <c r="G17" s="22">
        <v>406373.68800000002</v>
      </c>
      <c r="H17" s="22">
        <v>434.17291666666665</v>
      </c>
      <c r="I17" s="22"/>
      <c r="J17" s="22">
        <v>114.2938057123656</v>
      </c>
      <c r="K17" s="22">
        <v>79.664650201612901</v>
      </c>
      <c r="L17" s="22">
        <v>628.13137258064512</v>
      </c>
    </row>
    <row r="18" spans="1:12" s="2" customFormat="1">
      <c r="A18" s="35"/>
      <c r="B18" s="35" t="s">
        <v>81</v>
      </c>
      <c r="C18" s="22"/>
      <c r="D18" s="22"/>
      <c r="E18" s="22">
        <v>816937.87699999998</v>
      </c>
      <c r="F18" s="22">
        <v>260821.435</v>
      </c>
      <c r="G18" s="22">
        <v>1077759.3119999999</v>
      </c>
      <c r="H18" s="22"/>
      <c r="I18" s="22"/>
      <c r="J18" s="22">
        <v>1262.7399980510752</v>
      </c>
      <c r="K18" s="22">
        <v>403.15141162634404</v>
      </c>
      <c r="L18" s="22">
        <v>1665.8914096774192</v>
      </c>
    </row>
    <row r="19" spans="1:12" s="2" customFormat="1">
      <c r="A19" s="37">
        <v>5</v>
      </c>
      <c r="B19" s="30" t="s">
        <v>14</v>
      </c>
      <c r="C19" s="31">
        <v>394751</v>
      </c>
      <c r="D19" s="31">
        <v>316451</v>
      </c>
      <c r="E19" s="31">
        <v>3701272</v>
      </c>
      <c r="F19" s="31">
        <v>1493071</v>
      </c>
      <c r="G19" s="31">
        <v>5905545</v>
      </c>
      <c r="H19" s="32">
        <v>610.16619623655913</v>
      </c>
      <c r="I19" s="32">
        <v>489.13797043010749</v>
      </c>
      <c r="J19" s="32">
        <v>5721.0521505376346</v>
      </c>
      <c r="K19" s="32">
        <v>2307.8382392473118</v>
      </c>
      <c r="L19" s="32">
        <v>9128.1945564516136</v>
      </c>
    </row>
    <row r="20" spans="1:12" s="2" customFormat="1">
      <c r="A20" s="35"/>
      <c r="B20" s="35" t="s">
        <v>78</v>
      </c>
      <c r="C20" s="22">
        <v>394751</v>
      </c>
      <c r="D20" s="22">
        <v>316451</v>
      </c>
      <c r="E20" s="22">
        <v>1184407</v>
      </c>
      <c r="F20" s="22">
        <v>89584</v>
      </c>
      <c r="G20" s="22">
        <v>1985193</v>
      </c>
      <c r="H20" s="22">
        <v>610.16619623655913</v>
      </c>
      <c r="I20" s="22">
        <v>489.13797043010749</v>
      </c>
      <c r="J20" s="22">
        <v>1830.7366263440858</v>
      </c>
      <c r="K20" s="22">
        <v>138.46989247311828</v>
      </c>
      <c r="L20" s="22">
        <v>3068.5106854838705</v>
      </c>
    </row>
    <row r="21" spans="1:12" s="2" customFormat="1">
      <c r="A21" s="35"/>
      <c r="B21" s="35" t="s">
        <v>79</v>
      </c>
      <c r="C21" s="22"/>
      <c r="D21" s="22"/>
      <c r="E21" s="22">
        <v>1073369</v>
      </c>
      <c r="F21" s="22">
        <v>776397</v>
      </c>
      <c r="G21" s="22">
        <v>1849766</v>
      </c>
      <c r="H21" s="22"/>
      <c r="I21" s="22"/>
      <c r="J21" s="22">
        <v>1659.1053091397848</v>
      </c>
      <c r="K21" s="22">
        <v>1200.0760080645161</v>
      </c>
      <c r="L21" s="22">
        <v>2859.1813172043012</v>
      </c>
    </row>
    <row r="22" spans="1:12" s="2" customFormat="1">
      <c r="A22" s="35"/>
      <c r="B22" s="35" t="s">
        <v>75</v>
      </c>
      <c r="C22" s="22"/>
      <c r="D22" s="22"/>
      <c r="E22" s="22">
        <v>1221420</v>
      </c>
      <c r="F22" s="22">
        <v>403129</v>
      </c>
      <c r="G22" s="22">
        <v>1624549</v>
      </c>
      <c r="H22" s="22"/>
      <c r="I22" s="22"/>
      <c r="J22" s="22">
        <v>1887.9475806451612</v>
      </c>
      <c r="K22" s="22">
        <v>623.11606182795697</v>
      </c>
      <c r="L22" s="22">
        <v>2511.0636424731183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222076</v>
      </c>
      <c r="F23" s="22">
        <v>223961</v>
      </c>
      <c r="G23" s="22">
        <v>446037</v>
      </c>
      <c r="H23" s="22"/>
      <c r="I23" s="22"/>
      <c r="J23" s="22">
        <v>343.26263440860214</v>
      </c>
      <c r="K23" s="22">
        <v>346.17627688172036</v>
      </c>
      <c r="L23" s="22">
        <v>689.43891129032249</v>
      </c>
    </row>
    <row r="24" spans="1:12" s="2" customFormat="1">
      <c r="A24" s="37">
        <v>6</v>
      </c>
      <c r="B24" s="30" t="s">
        <v>15</v>
      </c>
      <c r="C24" s="31">
        <v>7977</v>
      </c>
      <c r="D24" s="31">
        <v>0</v>
      </c>
      <c r="E24" s="31">
        <v>820306</v>
      </c>
      <c r="F24" s="31">
        <v>736796</v>
      </c>
      <c r="G24" s="31">
        <v>1565079</v>
      </c>
      <c r="H24" s="32">
        <v>12.330040322580645</v>
      </c>
      <c r="I24" s="32" t="s">
        <v>203</v>
      </c>
      <c r="J24" s="32">
        <v>1267.9461021505374</v>
      </c>
      <c r="K24" s="32">
        <v>1138.8647849462366</v>
      </c>
      <c r="L24" s="32">
        <v>2419.1409274193547</v>
      </c>
    </row>
    <row r="25" spans="1:12" s="2" customFormat="1">
      <c r="A25" s="35"/>
      <c r="B25" s="35" t="s">
        <v>83</v>
      </c>
      <c r="C25" s="22">
        <v>7977</v>
      </c>
      <c r="D25" s="22"/>
      <c r="E25" s="22">
        <v>38554.381999999998</v>
      </c>
      <c r="F25" s="22">
        <v>51575.720000000008</v>
      </c>
      <c r="G25" s="22">
        <v>98107.102000000014</v>
      </c>
      <c r="H25" s="22">
        <v>12.330040322580645</v>
      </c>
      <c r="I25" s="22"/>
      <c r="J25" s="22">
        <v>59.593466801075259</v>
      </c>
      <c r="K25" s="22">
        <v>79.720534946236555</v>
      </c>
      <c r="L25" s="22">
        <v>151.64404206989246</v>
      </c>
    </row>
    <row r="26" spans="1:12" s="2" customFormat="1">
      <c r="A26" s="35"/>
      <c r="B26" s="35" t="s">
        <v>82</v>
      </c>
      <c r="C26" s="22"/>
      <c r="D26" s="22"/>
      <c r="E26" s="22">
        <v>276443.12200000003</v>
      </c>
      <c r="F26" s="22">
        <v>197461.32800000001</v>
      </c>
      <c r="G26" s="22">
        <v>473904.45000000007</v>
      </c>
      <c r="H26" s="22"/>
      <c r="I26" s="22"/>
      <c r="J26" s="22">
        <v>427.29783642473114</v>
      </c>
      <c r="K26" s="22">
        <v>305.21576236559133</v>
      </c>
      <c r="L26" s="22">
        <v>732.51359879032248</v>
      </c>
    </row>
    <row r="27" spans="1:12" s="2" customFormat="1">
      <c r="A27" s="35"/>
      <c r="B27" s="35" t="s">
        <v>84</v>
      </c>
      <c r="C27" s="22"/>
      <c r="D27" s="22"/>
      <c r="E27" s="22">
        <v>45937.135999999999</v>
      </c>
      <c r="F27" s="22">
        <v>25051.064000000002</v>
      </c>
      <c r="G27" s="22">
        <v>70988.2</v>
      </c>
      <c r="H27" s="22"/>
      <c r="I27" s="22"/>
      <c r="J27" s="22">
        <v>71.004981720430109</v>
      </c>
      <c r="K27" s="22">
        <v>38.721402688172041</v>
      </c>
      <c r="L27" s="22">
        <v>109.72638440860214</v>
      </c>
    </row>
    <row r="28" spans="1:12" s="2" customFormat="1">
      <c r="A28" s="35"/>
      <c r="B28" s="35" t="s">
        <v>85</v>
      </c>
      <c r="C28" s="22"/>
      <c r="D28" s="22"/>
      <c r="E28" s="22">
        <v>13945.202000000001</v>
      </c>
      <c r="F28" s="22">
        <v>17683.103999999999</v>
      </c>
      <c r="G28" s="22">
        <v>31628.306</v>
      </c>
      <c r="H28" s="22"/>
      <c r="I28" s="22"/>
      <c r="J28" s="22">
        <v>21.555083736559141</v>
      </c>
      <c r="K28" s="22">
        <v>27.332754838709675</v>
      </c>
      <c r="L28" s="22">
        <v>48.887838575268816</v>
      </c>
    </row>
    <row r="29" spans="1:12" s="2" customFormat="1">
      <c r="A29" s="35"/>
      <c r="B29" s="35" t="s">
        <v>86</v>
      </c>
      <c r="C29" s="22"/>
      <c r="D29" s="22"/>
      <c r="E29" s="22">
        <v>445426.158</v>
      </c>
      <c r="F29" s="22">
        <v>445024.78400000004</v>
      </c>
      <c r="G29" s="22">
        <v>890450.94200000004</v>
      </c>
      <c r="H29" s="22"/>
      <c r="I29" s="22"/>
      <c r="J29" s="22">
        <v>688.49473346774187</v>
      </c>
      <c r="K29" s="22">
        <v>687.87433010752693</v>
      </c>
      <c r="L29" s="22">
        <v>1376.3690635752687</v>
      </c>
    </row>
    <row r="30" spans="1:12" s="2" customFormat="1">
      <c r="A30" s="37">
        <v>8</v>
      </c>
      <c r="B30" s="30" t="s">
        <v>16</v>
      </c>
      <c r="C30" s="31">
        <v>754354</v>
      </c>
      <c r="D30" s="31">
        <v>0</v>
      </c>
      <c r="E30" s="31">
        <v>1634185</v>
      </c>
      <c r="F30" s="31">
        <v>1150067</v>
      </c>
      <c r="G30" s="31">
        <v>3538606</v>
      </c>
      <c r="H30" s="32">
        <v>1166.0041666666666</v>
      </c>
      <c r="I30" s="32" t="s">
        <v>203</v>
      </c>
      <c r="J30" s="32">
        <v>2525.957997311828</v>
      </c>
      <c r="K30" s="32">
        <v>1777.6573252688172</v>
      </c>
      <c r="L30" s="32">
        <v>5469.6194892473122</v>
      </c>
    </row>
    <row r="31" spans="1:12" s="2" customFormat="1" ht="14.25" customHeight="1">
      <c r="A31" s="35"/>
      <c r="B31" s="35" t="s">
        <v>87</v>
      </c>
      <c r="C31" s="22">
        <v>754354</v>
      </c>
      <c r="D31" s="22">
        <v>0</v>
      </c>
      <c r="E31" s="22">
        <v>1634185</v>
      </c>
      <c r="F31" s="22">
        <v>1150067</v>
      </c>
      <c r="G31" s="22">
        <v>3538606</v>
      </c>
      <c r="H31" s="22">
        <v>1166.0041666666666</v>
      </c>
      <c r="I31" s="22"/>
      <c r="J31" s="22">
        <v>2525.957997311828</v>
      </c>
      <c r="K31" s="22">
        <v>1777.6573252688172</v>
      </c>
      <c r="L31" s="22">
        <v>5469.6194892473122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1547697</v>
      </c>
      <c r="F32" s="31">
        <v>427188</v>
      </c>
      <c r="G32" s="31">
        <v>1974885</v>
      </c>
      <c r="H32" s="32" t="s">
        <v>203</v>
      </c>
      <c r="I32" s="32" t="s">
        <v>203</v>
      </c>
      <c r="J32" s="32">
        <v>2392.2735887096769</v>
      </c>
      <c r="K32" s="32">
        <v>660.30403225806447</v>
      </c>
      <c r="L32" s="32">
        <v>3052.5776209677415</v>
      </c>
    </row>
    <row r="33" spans="1:12" s="2" customFormat="1">
      <c r="A33" s="35"/>
      <c r="B33" s="35" t="s">
        <v>88</v>
      </c>
      <c r="C33" s="22"/>
      <c r="D33" s="22"/>
      <c r="E33" s="22">
        <v>1547697</v>
      </c>
      <c r="F33" s="22">
        <v>427188</v>
      </c>
      <c r="G33" s="22">
        <v>1974885</v>
      </c>
      <c r="H33" s="22"/>
      <c r="I33" s="22"/>
      <c r="J33" s="22">
        <v>2392.2735887096769</v>
      </c>
      <c r="K33" s="22">
        <v>660.30403225806447</v>
      </c>
      <c r="L33" s="22">
        <v>3052.5776209677415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1363662</v>
      </c>
      <c r="F34" s="31">
        <v>771234</v>
      </c>
      <c r="G34" s="31">
        <v>2134896</v>
      </c>
      <c r="H34" s="32" t="s">
        <v>203</v>
      </c>
      <c r="I34" s="32" t="s">
        <v>203</v>
      </c>
      <c r="J34" s="32">
        <v>2107.810887096774</v>
      </c>
      <c r="K34" s="32">
        <v>1192.0955645161289</v>
      </c>
      <c r="L34" s="32">
        <v>3299.9064516129029</v>
      </c>
    </row>
    <row r="35" spans="1:12" s="2" customFormat="1">
      <c r="A35" s="35"/>
      <c r="B35" s="35" t="s">
        <v>93</v>
      </c>
      <c r="C35" s="22"/>
      <c r="D35" s="22"/>
      <c r="E35" s="22">
        <v>650467</v>
      </c>
      <c r="F35" s="22">
        <v>169671</v>
      </c>
      <c r="G35" s="22">
        <v>820138</v>
      </c>
      <c r="H35" s="22"/>
      <c r="I35" s="22"/>
      <c r="J35" s="22">
        <v>1005.4261424731181</v>
      </c>
      <c r="K35" s="22">
        <v>262.26028225806448</v>
      </c>
      <c r="L35" s="22">
        <v>1267.6864247311826</v>
      </c>
    </row>
    <row r="36" spans="1:12" s="2" customFormat="1">
      <c r="A36" s="35"/>
      <c r="B36" s="35" t="s">
        <v>90</v>
      </c>
      <c r="C36" s="22"/>
      <c r="D36" s="22"/>
      <c r="E36" s="22">
        <v>514236</v>
      </c>
      <c r="F36" s="22">
        <v>287131</v>
      </c>
      <c r="G36" s="22">
        <v>801367</v>
      </c>
      <c r="H36" s="22"/>
      <c r="I36" s="22"/>
      <c r="J36" s="63">
        <v>794.85403225806442</v>
      </c>
      <c r="K36" s="22">
        <v>443.81807795698921</v>
      </c>
      <c r="L36" s="22">
        <v>1238.6721102150536</v>
      </c>
    </row>
    <row r="37" spans="1:12" s="2" customFormat="1">
      <c r="A37" s="35"/>
      <c r="B37" s="35" t="s">
        <v>89</v>
      </c>
      <c r="C37" s="22"/>
      <c r="D37" s="22"/>
      <c r="E37" s="22">
        <v>96275</v>
      </c>
      <c r="F37" s="22">
        <v>149619</v>
      </c>
      <c r="G37" s="22">
        <v>245894</v>
      </c>
      <c r="H37" s="22"/>
      <c r="I37" s="22"/>
      <c r="J37" s="22">
        <v>148.81216397849462</v>
      </c>
      <c r="K37" s="22">
        <v>231.26592741935482</v>
      </c>
      <c r="L37" s="22">
        <v>380.07809139784945</v>
      </c>
    </row>
    <row r="38" spans="1:12" s="2" customFormat="1">
      <c r="A38" s="35"/>
      <c r="B38" s="35" t="s">
        <v>91</v>
      </c>
      <c r="C38" s="22"/>
      <c r="D38" s="22"/>
      <c r="E38" s="22">
        <v>89047</v>
      </c>
      <c r="F38" s="22">
        <v>146072</v>
      </c>
      <c r="G38" s="22">
        <v>235119</v>
      </c>
      <c r="H38" s="22"/>
      <c r="I38" s="22"/>
      <c r="J38" s="22">
        <v>137.63985215053762</v>
      </c>
      <c r="K38" s="22">
        <v>225.78333333333333</v>
      </c>
      <c r="L38" s="22">
        <v>363.42318548387095</v>
      </c>
    </row>
    <row r="39" spans="1:12" s="2" customFormat="1">
      <c r="A39" s="35"/>
      <c r="B39" s="35" t="s">
        <v>92</v>
      </c>
      <c r="C39" s="22"/>
      <c r="D39" s="22"/>
      <c r="E39" s="22"/>
      <c r="F39" s="22">
        <v>7018</v>
      </c>
      <c r="G39" s="22">
        <v>7018</v>
      </c>
      <c r="H39" s="22"/>
      <c r="I39" s="22"/>
      <c r="J39" s="22" t="s">
        <v>203</v>
      </c>
      <c r="K39" s="22">
        <v>10.847715053763441</v>
      </c>
      <c r="L39" s="22">
        <v>10.847715053763441</v>
      </c>
    </row>
    <row r="40" spans="1:12" s="2" customFormat="1">
      <c r="A40" s="35"/>
      <c r="B40" s="35" t="s">
        <v>77</v>
      </c>
      <c r="C40" s="22"/>
      <c r="D40" s="22"/>
      <c r="E40" s="22">
        <v>13637</v>
      </c>
      <c r="F40" s="22">
        <v>11723</v>
      </c>
      <c r="G40" s="22">
        <v>25360</v>
      </c>
      <c r="H40" s="22"/>
      <c r="I40" s="22"/>
      <c r="J40" s="22">
        <v>21.078696236559136</v>
      </c>
      <c r="K40" s="22">
        <v>18.120228494623653</v>
      </c>
      <c r="L40" s="22">
        <v>39.198924731182785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546008</v>
      </c>
      <c r="E41" s="31">
        <v>656182</v>
      </c>
      <c r="F41" s="31">
        <v>1108120</v>
      </c>
      <c r="G41" s="31">
        <v>2310310</v>
      </c>
      <c r="H41" s="32" t="s">
        <v>203</v>
      </c>
      <c r="I41" s="32">
        <v>843.96397849462357</v>
      </c>
      <c r="J41" s="32">
        <v>1014.2598118279569</v>
      </c>
      <c r="K41" s="32">
        <v>1712.8198924731182</v>
      </c>
      <c r="L41" s="32">
        <v>3571.0436827956987</v>
      </c>
    </row>
    <row r="42" spans="1:12" s="2" customFormat="1">
      <c r="A42" s="17"/>
      <c r="B42" s="17" t="s">
        <v>94</v>
      </c>
      <c r="C42" s="22">
        <v>0</v>
      </c>
      <c r="D42" s="22">
        <v>546008</v>
      </c>
      <c r="E42" s="22">
        <v>656182</v>
      </c>
      <c r="F42" s="22">
        <v>1108120</v>
      </c>
      <c r="G42" s="22">
        <v>2310310</v>
      </c>
      <c r="H42" s="22"/>
      <c r="I42" s="22">
        <v>843.96397849462357</v>
      </c>
      <c r="J42" s="22">
        <v>1014.2598118279569</v>
      </c>
      <c r="K42" s="22">
        <v>1712.8198924731182</v>
      </c>
      <c r="L42" s="22">
        <v>3571.0436827956987</v>
      </c>
    </row>
    <row r="43" spans="1:12" s="10" customFormat="1" ht="16.5" customHeight="1">
      <c r="A43" s="37">
        <v>12</v>
      </c>
      <c r="B43" s="30" t="s">
        <v>20</v>
      </c>
      <c r="C43" s="41">
        <v>6385658</v>
      </c>
      <c r="D43" s="41">
        <v>386116</v>
      </c>
      <c r="E43" s="41">
        <v>15400469</v>
      </c>
      <c r="F43" s="41">
        <v>2915944</v>
      </c>
      <c r="G43" s="31">
        <v>25088187</v>
      </c>
      <c r="H43" s="42">
        <v>9870.3047043010738</v>
      </c>
      <c r="I43" s="42">
        <v>596.81908602150531</v>
      </c>
      <c r="J43" s="32">
        <v>23804.488373655913</v>
      </c>
      <c r="K43" s="32">
        <v>4507.1715053763437</v>
      </c>
      <c r="L43" s="32">
        <v>38778.783669354831</v>
      </c>
    </row>
    <row r="44" spans="1:12" s="2" customFormat="1">
      <c r="A44" s="17"/>
      <c r="B44" s="17" t="s">
        <v>95</v>
      </c>
      <c r="C44" s="22">
        <v>5334015</v>
      </c>
      <c r="D44" s="22">
        <v>386116</v>
      </c>
      <c r="E44" s="22">
        <v>15114412</v>
      </c>
      <c r="F44" s="22">
        <v>2783765</v>
      </c>
      <c r="G44" s="22">
        <v>23618308</v>
      </c>
      <c r="H44" s="22">
        <v>8244.78125</v>
      </c>
      <c r="I44" s="22">
        <v>596.81908602150531</v>
      </c>
      <c r="J44" s="22">
        <v>23362.330376344085</v>
      </c>
      <c r="K44" s="22">
        <v>4302.8625672043008</v>
      </c>
      <c r="L44" s="22">
        <v>36506.793279569887</v>
      </c>
    </row>
    <row r="45" spans="1:12" s="2" customFormat="1">
      <c r="A45" s="17"/>
      <c r="B45" s="17" t="s">
        <v>96</v>
      </c>
      <c r="C45" s="22"/>
      <c r="D45" s="22"/>
      <c r="E45" s="69">
        <v>286057</v>
      </c>
      <c r="F45" s="69">
        <v>132179</v>
      </c>
      <c r="G45" s="22">
        <v>418236</v>
      </c>
      <c r="H45" s="22"/>
      <c r="I45" s="22"/>
      <c r="J45" s="22">
        <v>442.15799731182796</v>
      </c>
      <c r="K45" s="22">
        <v>204.30893817204299</v>
      </c>
      <c r="L45" s="22">
        <v>646.46693548387088</v>
      </c>
    </row>
    <row r="46" spans="1:12" s="2" customFormat="1">
      <c r="A46" s="17"/>
      <c r="B46" s="17" t="s">
        <v>97</v>
      </c>
      <c r="C46" s="22">
        <v>1051643</v>
      </c>
      <c r="D46" s="22"/>
      <c r="E46" s="22"/>
      <c r="F46" s="22"/>
      <c r="G46" s="22">
        <v>1051643</v>
      </c>
      <c r="H46" s="22">
        <v>1625.5234543010749</v>
      </c>
      <c r="I46" s="22"/>
      <c r="J46" s="22"/>
      <c r="K46" s="22"/>
      <c r="L46" s="22">
        <v>1625.5234543010749</v>
      </c>
    </row>
    <row r="47" spans="1:12" s="2" customFormat="1" ht="14.25" customHeight="1">
      <c r="A47" s="37">
        <v>13</v>
      </c>
      <c r="B47" s="30" t="s">
        <v>21</v>
      </c>
      <c r="C47" s="31">
        <v>0</v>
      </c>
      <c r="D47" s="31">
        <v>0</v>
      </c>
      <c r="E47" s="31">
        <v>814934</v>
      </c>
      <c r="F47" s="31">
        <v>485319</v>
      </c>
      <c r="G47" s="31">
        <v>1300253</v>
      </c>
      <c r="H47" s="32" t="s">
        <v>203</v>
      </c>
      <c r="I47" s="32" t="s">
        <v>203</v>
      </c>
      <c r="J47" s="32">
        <v>1259.6426075268814</v>
      </c>
      <c r="K47" s="32">
        <v>750.15705645161279</v>
      </c>
      <c r="L47" s="32">
        <v>2009.7996639784942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814934</v>
      </c>
      <c r="F48" s="22">
        <v>485319</v>
      </c>
      <c r="G48" s="22">
        <v>1300253</v>
      </c>
      <c r="H48" s="22"/>
      <c r="I48" s="22"/>
      <c r="J48" s="22">
        <v>1259.6426075268814</v>
      </c>
      <c r="K48" s="22">
        <v>750.15705645161279</v>
      </c>
      <c r="L48" s="22">
        <v>2009.7996639784942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1585515</v>
      </c>
      <c r="F49" s="31">
        <v>225322</v>
      </c>
      <c r="G49" s="31">
        <v>1810837</v>
      </c>
      <c r="H49" s="32" t="s">
        <v>203</v>
      </c>
      <c r="I49" s="32" t="s">
        <v>203</v>
      </c>
      <c r="J49" s="32">
        <v>2450.728830645161</v>
      </c>
      <c r="K49" s="32">
        <v>348.27997311827954</v>
      </c>
      <c r="L49" s="32">
        <v>2799.0088037634405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634205</v>
      </c>
      <c r="F50" s="22">
        <v>6760</v>
      </c>
      <c r="G50" s="22">
        <v>640965</v>
      </c>
      <c r="H50" s="22"/>
      <c r="I50" s="22"/>
      <c r="J50" s="22">
        <v>980.28998655913961</v>
      </c>
      <c r="K50" s="22">
        <v>10.448924731182794</v>
      </c>
      <c r="L50" s="22">
        <v>990.73891129032245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158552</v>
      </c>
      <c r="F51" s="22">
        <v>157725</v>
      </c>
      <c r="G51" s="22">
        <v>316277</v>
      </c>
      <c r="H51" s="22"/>
      <c r="I51" s="22"/>
      <c r="J51" s="22">
        <v>245</v>
      </c>
      <c r="K51" s="22">
        <v>243.83104838709676</v>
      </c>
      <c r="L51" s="22">
        <v>488.83104838709676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126841</v>
      </c>
      <c r="F52" s="22">
        <v>60837</v>
      </c>
      <c r="G52" s="22">
        <v>187678</v>
      </c>
      <c r="H52" s="22"/>
      <c r="I52" s="22"/>
      <c r="J52" s="22">
        <v>196</v>
      </c>
      <c r="K52" s="22">
        <v>94</v>
      </c>
      <c r="L52" s="22">
        <v>290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475655</v>
      </c>
      <c r="F53" s="22">
        <v>0</v>
      </c>
      <c r="G53" s="22">
        <v>475655</v>
      </c>
      <c r="H53" s="22"/>
      <c r="I53" s="22"/>
      <c r="J53" s="22">
        <v>735</v>
      </c>
      <c r="K53" s="22">
        <v>0</v>
      </c>
      <c r="L53" s="22">
        <v>735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79276</v>
      </c>
      <c r="F54" s="22">
        <v>0</v>
      </c>
      <c r="G54" s="22">
        <v>79276</v>
      </c>
      <c r="H54" s="22"/>
      <c r="I54" s="22"/>
      <c r="J54" s="22">
        <v>123</v>
      </c>
      <c r="K54" s="22">
        <v>0</v>
      </c>
      <c r="L54" s="22">
        <v>123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110986</v>
      </c>
      <c r="F55" s="22">
        <v>0</v>
      </c>
      <c r="G55" s="22">
        <v>110986</v>
      </c>
      <c r="H55" s="22"/>
      <c r="I55" s="22"/>
      <c r="J55" s="22">
        <v>172</v>
      </c>
      <c r="K55" s="22">
        <v>0</v>
      </c>
      <c r="L55" s="22">
        <v>172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140110</v>
      </c>
      <c r="F56" s="25">
        <v>302471</v>
      </c>
      <c r="G56" s="25">
        <v>442581</v>
      </c>
      <c r="H56" s="26" t="s">
        <v>203</v>
      </c>
      <c r="I56" s="26" t="s">
        <v>203</v>
      </c>
      <c r="J56" s="26">
        <v>216.56787634408599</v>
      </c>
      <c r="K56" s="26">
        <v>467.52909946236559</v>
      </c>
      <c r="L56" s="44">
        <v>684.09697580645161</v>
      </c>
    </row>
    <row r="57" spans="1:13" s="2" customFormat="1">
      <c r="A57" s="17"/>
      <c r="B57" s="17" t="s">
        <v>105</v>
      </c>
      <c r="C57" s="22"/>
      <c r="D57" s="22"/>
      <c r="E57" s="22">
        <v>140110</v>
      </c>
      <c r="F57" s="22">
        <v>302471</v>
      </c>
      <c r="G57" s="22">
        <v>442581</v>
      </c>
      <c r="H57" s="22"/>
      <c r="I57" s="22"/>
      <c r="J57" s="22">
        <v>216.56787634408599</v>
      </c>
      <c r="K57" s="22">
        <v>467.52909946236559</v>
      </c>
      <c r="L57" s="22">
        <v>684.09697580645161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666828</v>
      </c>
      <c r="F58" s="31">
        <v>285288</v>
      </c>
      <c r="G58" s="31">
        <v>952116</v>
      </c>
      <c r="H58" s="32" t="s">
        <v>203</v>
      </c>
      <c r="I58" s="32" t="s">
        <v>203</v>
      </c>
      <c r="J58" s="32">
        <v>1030.7153225806451</v>
      </c>
      <c r="K58" s="32">
        <v>440.96935483870965</v>
      </c>
      <c r="L58" s="32">
        <v>1471.6846774193548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666828</v>
      </c>
      <c r="F59" s="22">
        <v>285288</v>
      </c>
      <c r="G59" s="22">
        <v>952116</v>
      </c>
      <c r="H59" s="22"/>
      <c r="I59" s="22"/>
      <c r="J59" s="22">
        <v>1030.7153225806451</v>
      </c>
      <c r="K59" s="22">
        <v>440.96935483870965</v>
      </c>
      <c r="L59" s="22">
        <v>1471.6846774193548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585208</v>
      </c>
      <c r="F60" s="31">
        <v>502741</v>
      </c>
      <c r="G60" s="31">
        <v>1087949</v>
      </c>
      <c r="H60" s="32" t="s">
        <v>203</v>
      </c>
      <c r="I60" s="32" t="s">
        <v>203</v>
      </c>
      <c r="J60" s="32">
        <v>904.55537634408597</v>
      </c>
      <c r="K60" s="32">
        <v>777.08622311827958</v>
      </c>
      <c r="L60" s="32">
        <v>1681.6415994623655</v>
      </c>
    </row>
    <row r="61" spans="1:13" s="2" customFormat="1">
      <c r="A61" s="17"/>
      <c r="B61" s="17" t="s">
        <v>107</v>
      </c>
      <c r="C61" s="22"/>
      <c r="D61" s="22"/>
      <c r="E61" s="22">
        <v>585208</v>
      </c>
      <c r="F61" s="22">
        <v>502741</v>
      </c>
      <c r="G61" s="22">
        <v>1087949</v>
      </c>
      <c r="H61" s="22"/>
      <c r="I61" s="22"/>
      <c r="J61" s="22">
        <v>904.55537634408597</v>
      </c>
      <c r="K61" s="22">
        <v>777.08622311827958</v>
      </c>
      <c r="L61" s="22">
        <v>1681.6415994623655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2414718</v>
      </c>
      <c r="F62" s="31">
        <v>1067924</v>
      </c>
      <c r="G62" s="31">
        <v>3482642</v>
      </c>
      <c r="H62" s="32" t="s">
        <v>203</v>
      </c>
      <c r="I62" s="32" t="s">
        <v>203</v>
      </c>
      <c r="J62" s="32">
        <v>3732.4270161290319</v>
      </c>
      <c r="K62" s="32">
        <v>1650.6889784946236</v>
      </c>
      <c r="L62" s="32">
        <v>5383.1159946236558</v>
      </c>
    </row>
    <row r="63" spans="1:13">
      <c r="A63" s="45"/>
      <c r="B63" s="45" t="s">
        <v>108</v>
      </c>
      <c r="C63" s="22"/>
      <c r="D63" s="22"/>
      <c r="E63" s="22">
        <v>465558</v>
      </c>
      <c r="F63" s="22">
        <v>205896</v>
      </c>
      <c r="G63" s="63">
        <v>671454</v>
      </c>
      <c r="H63" s="63"/>
      <c r="I63" s="63"/>
      <c r="J63" s="63">
        <v>719.61249999999995</v>
      </c>
      <c r="K63" s="63">
        <v>318.25322580645161</v>
      </c>
      <c r="L63" s="63">
        <v>1037.8657258064516</v>
      </c>
      <c r="M63" s="2"/>
    </row>
    <row r="64" spans="1:13">
      <c r="A64" s="45"/>
      <c r="B64" s="45" t="s">
        <v>109</v>
      </c>
      <c r="C64" s="22"/>
      <c r="D64" s="22"/>
      <c r="E64" s="22">
        <v>1016596</v>
      </c>
      <c r="F64" s="22">
        <v>449596</v>
      </c>
      <c r="G64" s="63">
        <v>1466192</v>
      </c>
      <c r="H64" s="63"/>
      <c r="I64" s="63"/>
      <c r="J64" s="63">
        <v>1571.3513440860215</v>
      </c>
      <c r="K64" s="63">
        <v>694.9400537634408</v>
      </c>
      <c r="L64" s="63">
        <v>2266.2913978494626</v>
      </c>
      <c r="M64" s="2"/>
    </row>
    <row r="65" spans="1:13" ht="14.25" customHeight="1">
      <c r="A65" s="45"/>
      <c r="B65" s="45" t="s">
        <v>110</v>
      </c>
      <c r="C65" s="22"/>
      <c r="D65" s="22"/>
      <c r="E65" s="22">
        <v>932564</v>
      </c>
      <c r="F65" s="22">
        <v>412432</v>
      </c>
      <c r="G65" s="63">
        <v>1344996</v>
      </c>
      <c r="H65" s="63"/>
      <c r="I65" s="63"/>
      <c r="J65" s="63">
        <v>1441.4631720430107</v>
      </c>
      <c r="K65" s="63">
        <v>637.49569892473119</v>
      </c>
      <c r="L65" s="63">
        <v>2078.9588709677419</v>
      </c>
      <c r="M65" s="2"/>
    </row>
    <row r="66" spans="1:13">
      <c r="A66" s="37">
        <v>19</v>
      </c>
      <c r="B66" s="30" t="s">
        <v>27</v>
      </c>
      <c r="C66" s="31">
        <v>210088</v>
      </c>
      <c r="D66" s="31">
        <v>9681</v>
      </c>
      <c r="E66" s="31">
        <v>416915</v>
      </c>
      <c r="F66" s="31">
        <v>475859</v>
      </c>
      <c r="G66" s="31">
        <v>1112543</v>
      </c>
      <c r="H66" s="32">
        <v>324.73279569892469</v>
      </c>
      <c r="I66" s="32">
        <v>14.96391129032258</v>
      </c>
      <c r="J66" s="32">
        <v>644.42506720430106</v>
      </c>
      <c r="K66" s="32">
        <v>735.53474462365591</v>
      </c>
      <c r="L66" s="32">
        <v>1719.6565188172044</v>
      </c>
    </row>
    <row r="67" spans="1:13">
      <c r="A67" s="45"/>
      <c r="B67" s="45" t="s">
        <v>111</v>
      </c>
      <c r="C67" s="22">
        <v>210088</v>
      </c>
      <c r="D67" s="22">
        <v>9681</v>
      </c>
      <c r="E67" s="22">
        <v>416915</v>
      </c>
      <c r="F67" s="22">
        <v>475859</v>
      </c>
      <c r="G67" s="22">
        <v>1112543</v>
      </c>
      <c r="H67" s="22">
        <v>324.73279569892469</v>
      </c>
      <c r="I67" s="22">
        <v>14.96391129032258</v>
      </c>
      <c r="J67" s="22">
        <v>644.42506720430106</v>
      </c>
      <c r="K67" s="22">
        <v>735.53474462365591</v>
      </c>
      <c r="L67" s="22">
        <v>1719.6565188172044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4545543</v>
      </c>
      <c r="F68" s="31">
        <v>2278528</v>
      </c>
      <c r="G68" s="31">
        <v>6824071</v>
      </c>
      <c r="H68" s="32" t="s">
        <v>203</v>
      </c>
      <c r="I68" s="32" t="s">
        <v>203</v>
      </c>
      <c r="J68" s="32">
        <v>7026.0409274193544</v>
      </c>
      <c r="K68" s="32">
        <v>3521.9182795698921</v>
      </c>
      <c r="L68" s="32">
        <v>10547.959206989246</v>
      </c>
    </row>
    <row r="69" spans="1:13">
      <c r="A69" s="45"/>
      <c r="B69" s="45" t="s">
        <v>112</v>
      </c>
      <c r="C69" s="22"/>
      <c r="D69" s="22"/>
      <c r="E69" s="22">
        <v>4545543</v>
      </c>
      <c r="F69" s="22">
        <v>2278528</v>
      </c>
      <c r="G69" s="63">
        <v>6824071</v>
      </c>
      <c r="H69" s="63"/>
      <c r="I69" s="63"/>
      <c r="J69" s="63">
        <v>7026.0409274193544</v>
      </c>
      <c r="K69" s="63">
        <v>3521.9182795698921</v>
      </c>
      <c r="L69" s="63">
        <v>10547.959206989246</v>
      </c>
    </row>
    <row r="70" spans="1:13">
      <c r="A70" s="37">
        <v>21</v>
      </c>
      <c r="B70" s="30" t="s">
        <v>29</v>
      </c>
      <c r="C70" s="31">
        <v>0</v>
      </c>
      <c r="D70" s="31">
        <v>0</v>
      </c>
      <c r="E70" s="31">
        <v>233258</v>
      </c>
      <c r="F70" s="31">
        <v>128349</v>
      </c>
      <c r="G70" s="31">
        <v>361607</v>
      </c>
      <c r="H70" s="32" t="s">
        <v>203</v>
      </c>
      <c r="I70" s="32" t="s">
        <v>203</v>
      </c>
      <c r="J70" s="32">
        <v>360.54663978494619</v>
      </c>
      <c r="K70" s="32">
        <v>198.38891129032254</v>
      </c>
      <c r="L70" s="32">
        <v>558.93555107526868</v>
      </c>
    </row>
    <row r="71" spans="1:13">
      <c r="A71" s="45"/>
      <c r="B71" s="45" t="s">
        <v>114</v>
      </c>
      <c r="C71" s="22"/>
      <c r="D71" s="22"/>
      <c r="E71" s="22">
        <v>233258</v>
      </c>
      <c r="F71" s="22">
        <v>56473.56</v>
      </c>
      <c r="G71" s="63">
        <v>289731.56</v>
      </c>
      <c r="H71" s="63"/>
      <c r="I71" s="63"/>
      <c r="J71" s="63">
        <v>360.54663978494619</v>
      </c>
      <c r="K71" s="63">
        <v>87.291120967741932</v>
      </c>
      <c r="L71" s="63">
        <v>447.83776075268815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71875.44</v>
      </c>
      <c r="G72" s="63">
        <v>71875.44</v>
      </c>
      <c r="H72" s="63"/>
      <c r="I72" s="63"/>
      <c r="J72" s="63"/>
      <c r="K72" s="63">
        <v>111.09779032258064</v>
      </c>
      <c r="L72" s="63">
        <v>111.09779032258064</v>
      </c>
    </row>
    <row r="73" spans="1:13">
      <c r="A73" s="36">
        <v>22</v>
      </c>
      <c r="B73" s="24" t="s">
        <v>30</v>
      </c>
      <c r="C73" s="25">
        <v>1106333</v>
      </c>
      <c r="D73" s="25">
        <v>0</v>
      </c>
      <c r="E73" s="25">
        <v>2066771</v>
      </c>
      <c r="F73" s="25">
        <v>506337</v>
      </c>
      <c r="G73" s="25">
        <v>3679441</v>
      </c>
      <c r="H73" s="26">
        <v>1710.0577284946237</v>
      </c>
      <c r="I73" s="26" t="s">
        <v>203</v>
      </c>
      <c r="J73" s="26">
        <v>3194.605712365591</v>
      </c>
      <c r="K73" s="26">
        <v>782.64455645161274</v>
      </c>
      <c r="L73" s="26">
        <v>5687.3079973118274</v>
      </c>
    </row>
    <row r="74" spans="1:13">
      <c r="A74" s="45"/>
      <c r="B74" s="45" t="s">
        <v>115</v>
      </c>
      <c r="C74" s="22">
        <v>1106333</v>
      </c>
      <c r="D74" s="22">
        <v>0</v>
      </c>
      <c r="E74" s="22">
        <v>2066771</v>
      </c>
      <c r="F74" s="22">
        <v>506337</v>
      </c>
      <c r="G74" s="63">
        <v>3679441</v>
      </c>
      <c r="H74" s="63">
        <v>1710.0577284946237</v>
      </c>
      <c r="I74" s="63"/>
      <c r="J74" s="63">
        <v>3194.605712365591</v>
      </c>
      <c r="K74" s="63">
        <v>782.64455645161274</v>
      </c>
      <c r="L74" s="63">
        <v>5687.3079973118274</v>
      </c>
    </row>
    <row r="75" spans="1:13">
      <c r="A75" s="37">
        <v>23</v>
      </c>
      <c r="B75" s="30" t="s">
        <v>31</v>
      </c>
      <c r="C75" s="31">
        <v>719848</v>
      </c>
      <c r="D75" s="31">
        <v>14545</v>
      </c>
      <c r="E75" s="31">
        <v>461191</v>
      </c>
      <c r="F75" s="31">
        <v>452773</v>
      </c>
      <c r="G75" s="31">
        <v>1648357</v>
      </c>
      <c r="H75" s="32">
        <v>1112.6682795698923</v>
      </c>
      <c r="I75" s="32">
        <v>22.482190860215052</v>
      </c>
      <c r="J75" s="32">
        <v>712.86243279569885</v>
      </c>
      <c r="K75" s="32">
        <v>699.85073924731182</v>
      </c>
      <c r="L75" s="32">
        <v>2547.863642473118</v>
      </c>
    </row>
    <row r="76" spans="1:13">
      <c r="A76" s="45"/>
      <c r="B76" s="45" t="s">
        <v>116</v>
      </c>
      <c r="C76" s="22">
        <v>719848</v>
      </c>
      <c r="D76" s="22">
        <v>14545</v>
      </c>
      <c r="E76" s="22">
        <v>83014.37999999999</v>
      </c>
      <c r="F76" s="22">
        <v>38938.477999999996</v>
      </c>
      <c r="G76" s="63">
        <v>856345.85800000001</v>
      </c>
      <c r="H76" s="63">
        <v>1112.6682795698923</v>
      </c>
      <c r="I76" s="63">
        <v>22.482190860215052</v>
      </c>
      <c r="J76" s="63">
        <v>128.31523790322578</v>
      </c>
      <c r="K76" s="63">
        <v>60.187163575268805</v>
      </c>
      <c r="L76" s="63">
        <v>1323.652871908602</v>
      </c>
    </row>
    <row r="77" spans="1:13">
      <c r="A77" s="45"/>
      <c r="B77" s="45" t="s">
        <v>117</v>
      </c>
      <c r="C77" s="22"/>
      <c r="D77" s="22"/>
      <c r="E77" s="22">
        <v>378176.62</v>
      </c>
      <c r="F77" s="22">
        <v>413834.522</v>
      </c>
      <c r="G77" s="63">
        <v>792011.14199999999</v>
      </c>
      <c r="H77" s="63"/>
      <c r="I77" s="63"/>
      <c r="J77" s="63">
        <v>584.54719489247304</v>
      </c>
      <c r="K77" s="63">
        <v>639.66357567204295</v>
      </c>
      <c r="L77" s="63">
        <v>1224.210770564516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187173</v>
      </c>
      <c r="F78" s="31">
        <v>215700</v>
      </c>
      <c r="G78" s="31">
        <v>402873</v>
      </c>
      <c r="H78" s="32" t="s">
        <v>203</v>
      </c>
      <c r="I78" s="32" t="s">
        <v>203</v>
      </c>
      <c r="J78" s="32">
        <v>289.31310483870965</v>
      </c>
      <c r="K78" s="32">
        <v>333.4072580645161</v>
      </c>
      <c r="L78" s="32">
        <v>622.7203629032258</v>
      </c>
    </row>
    <row r="79" spans="1:13">
      <c r="A79" s="45"/>
      <c r="B79" s="45" t="s">
        <v>118</v>
      </c>
      <c r="C79" s="22"/>
      <c r="D79" s="22"/>
      <c r="E79" s="22">
        <v>187173</v>
      </c>
      <c r="F79" s="22">
        <v>215700</v>
      </c>
      <c r="G79" s="22">
        <v>402873</v>
      </c>
      <c r="H79" s="63"/>
      <c r="I79" s="63"/>
      <c r="J79" s="63">
        <v>289.31310483870965</v>
      </c>
      <c r="K79" s="63">
        <v>333.4072580645161</v>
      </c>
      <c r="L79" s="63">
        <v>622.7203629032258</v>
      </c>
    </row>
    <row r="80" spans="1:13">
      <c r="A80" s="37">
        <v>25</v>
      </c>
      <c r="B80" s="30" t="s">
        <v>33</v>
      </c>
      <c r="C80" s="31">
        <v>319112</v>
      </c>
      <c r="D80" s="31">
        <v>0</v>
      </c>
      <c r="E80" s="31">
        <v>1807003</v>
      </c>
      <c r="F80" s="31">
        <v>748047</v>
      </c>
      <c r="G80" s="31">
        <v>2874162</v>
      </c>
      <c r="H80" s="32">
        <v>493.2510752688172</v>
      </c>
      <c r="I80" s="32" t="s">
        <v>203</v>
      </c>
      <c r="J80" s="32">
        <v>2793.0825940860213</v>
      </c>
      <c r="K80" s="32">
        <v>1156.2554435483871</v>
      </c>
      <c r="L80" s="32">
        <v>4442.5891129032261</v>
      </c>
    </row>
    <row r="81" spans="1:12">
      <c r="A81" s="45"/>
      <c r="B81" s="45" t="s">
        <v>119</v>
      </c>
      <c r="C81" s="22">
        <v>319112</v>
      </c>
      <c r="D81" s="22"/>
      <c r="E81" s="22">
        <v>330682</v>
      </c>
      <c r="F81" s="22">
        <v>383000</v>
      </c>
      <c r="G81" s="63">
        <v>1032794</v>
      </c>
      <c r="H81" s="63">
        <v>493.2510752688172</v>
      </c>
      <c r="I81" s="63"/>
      <c r="J81" s="63">
        <v>511.13481182795692</v>
      </c>
      <c r="K81" s="63">
        <v>592.00268817204289</v>
      </c>
      <c r="L81" s="63">
        <v>1596.388575268817</v>
      </c>
    </row>
    <row r="82" spans="1:12">
      <c r="A82" s="45"/>
      <c r="B82" s="45" t="s">
        <v>120</v>
      </c>
      <c r="C82" s="22"/>
      <c r="D82" s="22"/>
      <c r="E82" s="22">
        <v>1055289</v>
      </c>
      <c r="F82" s="22">
        <v>365047</v>
      </c>
      <c r="G82" s="63">
        <v>1420336</v>
      </c>
      <c r="H82" s="63"/>
      <c r="I82" s="63"/>
      <c r="J82" s="63">
        <v>1631.159072580645</v>
      </c>
      <c r="K82" s="63">
        <v>564.252755376344</v>
      </c>
      <c r="L82" s="63">
        <v>2195.4118279569889</v>
      </c>
    </row>
    <row r="83" spans="1:12">
      <c r="A83" s="45"/>
      <c r="B83" s="45" t="s">
        <v>122</v>
      </c>
      <c r="C83" s="22"/>
      <c r="D83" s="22"/>
      <c r="E83" s="22">
        <v>21684</v>
      </c>
      <c r="F83" s="22"/>
      <c r="G83" s="63">
        <v>21684</v>
      </c>
      <c r="H83" s="63"/>
      <c r="I83" s="63"/>
      <c r="J83" s="63">
        <v>33.516935483870967</v>
      </c>
      <c r="K83" s="63"/>
      <c r="L83" s="63">
        <v>33.516935483870967</v>
      </c>
    </row>
    <row r="84" spans="1:12">
      <c r="A84" s="45"/>
      <c r="B84" s="45" t="s">
        <v>121</v>
      </c>
      <c r="C84" s="22"/>
      <c r="D84" s="22"/>
      <c r="E84" s="22">
        <v>390313</v>
      </c>
      <c r="F84" s="22"/>
      <c r="G84" s="63">
        <v>390313</v>
      </c>
      <c r="H84" s="63"/>
      <c r="I84" s="63"/>
      <c r="J84" s="63">
        <v>603.30638440860207</v>
      </c>
      <c r="K84" s="63"/>
      <c r="L84" s="63">
        <v>603.30638440860207</v>
      </c>
    </row>
    <row r="85" spans="1:12">
      <c r="A85" s="45"/>
      <c r="B85" s="45" t="s">
        <v>123</v>
      </c>
      <c r="C85" s="22"/>
      <c r="D85" s="22"/>
      <c r="E85" s="22">
        <v>9035</v>
      </c>
      <c r="F85" s="22"/>
      <c r="G85" s="63">
        <v>9035</v>
      </c>
      <c r="H85" s="63"/>
      <c r="I85" s="63"/>
      <c r="J85" s="63">
        <v>13.965389784946236</v>
      </c>
      <c r="K85" s="63"/>
      <c r="L85" s="63">
        <v>13.965389784946236</v>
      </c>
    </row>
    <row r="86" spans="1:12">
      <c r="A86" s="37">
        <v>26</v>
      </c>
      <c r="B86" s="30" t="s">
        <v>34</v>
      </c>
      <c r="C86" s="31">
        <v>0</v>
      </c>
      <c r="D86" s="31">
        <v>0</v>
      </c>
      <c r="E86" s="31">
        <v>1338934</v>
      </c>
      <c r="F86" s="31">
        <v>699653</v>
      </c>
      <c r="G86" s="31">
        <v>2038587</v>
      </c>
      <c r="H86" s="32" t="s">
        <v>203</v>
      </c>
      <c r="I86" s="32" t="s">
        <v>203</v>
      </c>
      <c r="J86" s="32">
        <v>2069.5888440860213</v>
      </c>
      <c r="K86" s="32">
        <v>1081.4528897849461</v>
      </c>
      <c r="L86" s="32">
        <v>3151.0417338709676</v>
      </c>
    </row>
    <row r="87" spans="1:12">
      <c r="A87" s="45"/>
      <c r="B87" s="45" t="s">
        <v>124</v>
      </c>
      <c r="C87" s="22"/>
      <c r="D87" s="22"/>
      <c r="E87" s="22">
        <v>672412</v>
      </c>
      <c r="F87" s="22">
        <v>454914</v>
      </c>
      <c r="G87" s="63">
        <v>1127326</v>
      </c>
      <c r="H87" s="63"/>
      <c r="I87" s="63"/>
      <c r="J87" s="63">
        <v>1039.3465053763439</v>
      </c>
      <c r="K87" s="63">
        <v>703.16008064516132</v>
      </c>
      <c r="L87" s="63">
        <v>1742.5065860215052</v>
      </c>
    </row>
    <row r="88" spans="1:12">
      <c r="A88" s="45"/>
      <c r="B88" s="45" t="s">
        <v>127</v>
      </c>
      <c r="C88" s="22"/>
      <c r="D88" s="22"/>
      <c r="E88" s="22">
        <v>458585</v>
      </c>
      <c r="F88" s="22">
        <v>190306</v>
      </c>
      <c r="G88" s="63">
        <v>648891</v>
      </c>
      <c r="H88" s="63"/>
      <c r="I88" s="63"/>
      <c r="J88" s="63">
        <v>708.83434139784936</v>
      </c>
      <c r="K88" s="63">
        <v>294.15577956989245</v>
      </c>
      <c r="L88" s="63">
        <v>1002.9901209677419</v>
      </c>
    </row>
    <row r="89" spans="1:12">
      <c r="A89" s="45"/>
      <c r="B89" s="45" t="s">
        <v>125</v>
      </c>
      <c r="C89" s="22"/>
      <c r="D89" s="22"/>
      <c r="E89" s="22">
        <v>140320</v>
      </c>
      <c r="F89" s="22">
        <v>1959</v>
      </c>
      <c r="G89" s="63">
        <v>142279</v>
      </c>
      <c r="H89" s="63"/>
      <c r="I89" s="63"/>
      <c r="J89" s="63">
        <v>216.89247311827955</v>
      </c>
      <c r="K89" s="63">
        <v>3.0280241935483869</v>
      </c>
      <c r="L89" s="63">
        <v>219.92049731182794</v>
      </c>
    </row>
    <row r="90" spans="1:12">
      <c r="A90" s="45"/>
      <c r="B90" s="45" t="s">
        <v>126</v>
      </c>
      <c r="C90" s="22"/>
      <c r="D90" s="22"/>
      <c r="E90" s="22">
        <v>11649</v>
      </c>
      <c r="F90" s="22"/>
      <c r="G90" s="63">
        <v>11649</v>
      </c>
      <c r="H90" s="63"/>
      <c r="I90" s="63"/>
      <c r="J90" s="63">
        <v>18.005846774193547</v>
      </c>
      <c r="K90" s="63"/>
      <c r="L90" s="63">
        <v>18.005846774193547</v>
      </c>
    </row>
    <row r="91" spans="1:12">
      <c r="A91" s="45"/>
      <c r="B91" s="45" t="s">
        <v>128</v>
      </c>
      <c r="C91" s="22"/>
      <c r="D91" s="22"/>
      <c r="E91" s="22">
        <v>20620</v>
      </c>
      <c r="F91" s="22">
        <v>28476</v>
      </c>
      <c r="G91" s="63">
        <v>49096</v>
      </c>
      <c r="H91" s="63"/>
      <c r="I91" s="63"/>
      <c r="J91" s="63">
        <v>31.872311827956988</v>
      </c>
      <c r="K91" s="63">
        <v>44.015322580645154</v>
      </c>
      <c r="L91" s="63">
        <v>75.887634408602139</v>
      </c>
    </row>
    <row r="92" spans="1:12">
      <c r="A92" s="45"/>
      <c r="B92" s="45" t="s">
        <v>129</v>
      </c>
      <c r="C92" s="22"/>
      <c r="D92" s="22"/>
      <c r="E92" s="22">
        <v>35348</v>
      </c>
      <c r="F92" s="22">
        <v>23998</v>
      </c>
      <c r="G92" s="63">
        <v>59346</v>
      </c>
      <c r="H92" s="63"/>
      <c r="I92" s="63"/>
      <c r="J92" s="63">
        <v>54.637365591397845</v>
      </c>
      <c r="K92" s="63">
        <v>37.093682795698925</v>
      </c>
      <c r="L92" s="63">
        <v>91.731048387096763</v>
      </c>
    </row>
    <row r="93" spans="1:12">
      <c r="A93" s="37">
        <v>27</v>
      </c>
      <c r="B93" s="30" t="s">
        <v>35</v>
      </c>
      <c r="C93" s="31">
        <v>478556</v>
      </c>
      <c r="D93" s="31">
        <v>0</v>
      </c>
      <c r="E93" s="31">
        <v>434892</v>
      </c>
      <c r="F93" s="31">
        <v>465111</v>
      </c>
      <c r="G93" s="31">
        <v>1378559</v>
      </c>
      <c r="H93" s="32">
        <v>739.70349462365584</v>
      </c>
      <c r="I93" s="32" t="s">
        <v>203</v>
      </c>
      <c r="J93" s="32">
        <v>672.21209677419347</v>
      </c>
      <c r="K93" s="32">
        <v>718.92157258064503</v>
      </c>
      <c r="L93" s="32">
        <v>2130.8371639784946</v>
      </c>
    </row>
    <row r="94" spans="1:12">
      <c r="A94" s="45"/>
      <c r="B94" s="45" t="s">
        <v>130</v>
      </c>
      <c r="C94" s="22">
        <v>478556</v>
      </c>
      <c r="D94" s="22">
        <v>0</v>
      </c>
      <c r="E94" s="22">
        <v>434892</v>
      </c>
      <c r="F94" s="22">
        <v>465111</v>
      </c>
      <c r="G94" s="63">
        <v>1378559</v>
      </c>
      <c r="H94" s="63">
        <v>739.70349462365584</v>
      </c>
      <c r="I94" s="63"/>
      <c r="J94" s="63">
        <v>672.21209677419347</v>
      </c>
      <c r="K94" s="63">
        <v>718.92157258064503</v>
      </c>
      <c r="L94" s="63">
        <v>2130.8371639784946</v>
      </c>
    </row>
    <row r="95" spans="1:12">
      <c r="A95" s="37">
        <v>28</v>
      </c>
      <c r="B95" s="30" t="s">
        <v>36</v>
      </c>
      <c r="C95" s="31">
        <v>134486</v>
      </c>
      <c r="D95" s="31">
        <v>0</v>
      </c>
      <c r="E95" s="31">
        <v>1243811</v>
      </c>
      <c r="F95" s="31">
        <v>510489</v>
      </c>
      <c r="G95" s="31">
        <v>1888786</v>
      </c>
      <c r="H95" s="32">
        <v>207.87486559139782</v>
      </c>
      <c r="I95" s="32" t="s">
        <v>203</v>
      </c>
      <c r="J95" s="32">
        <v>1922.5573252688171</v>
      </c>
      <c r="K95" s="32">
        <v>789.06229838709669</v>
      </c>
      <c r="L95" s="32">
        <v>2919.4944892473118</v>
      </c>
    </row>
    <row r="96" spans="1:12">
      <c r="A96" s="45"/>
      <c r="B96" s="45" t="s">
        <v>131</v>
      </c>
      <c r="C96" s="22">
        <v>134486</v>
      </c>
      <c r="D96" s="22"/>
      <c r="E96" s="22">
        <v>1165451</v>
      </c>
      <c r="F96" s="22">
        <v>510489</v>
      </c>
      <c r="G96" s="63">
        <v>1810426</v>
      </c>
      <c r="H96" s="63">
        <v>207.87486559139782</v>
      </c>
      <c r="I96" s="63"/>
      <c r="J96" s="63">
        <v>1801.4363575268815</v>
      </c>
      <c r="K96" s="63">
        <v>789.06229838709669</v>
      </c>
      <c r="L96" s="63">
        <v>2798.3735215053757</v>
      </c>
    </row>
    <row r="97" spans="1:12">
      <c r="A97" s="45"/>
      <c r="B97" s="45" t="s">
        <v>97</v>
      </c>
      <c r="C97" s="22"/>
      <c r="D97" s="22"/>
      <c r="E97" s="22">
        <v>78360</v>
      </c>
      <c r="F97" s="22"/>
      <c r="G97" s="63">
        <v>78360</v>
      </c>
      <c r="H97" s="63"/>
      <c r="I97" s="63"/>
      <c r="J97" s="63">
        <v>121.12096774193547</v>
      </c>
      <c r="K97" s="63"/>
      <c r="L97" s="63">
        <v>121.12096774193547</v>
      </c>
    </row>
    <row r="98" spans="1:12">
      <c r="A98" s="37">
        <v>29</v>
      </c>
      <c r="B98" s="30" t="s">
        <v>37</v>
      </c>
      <c r="C98" s="31">
        <v>0</v>
      </c>
      <c r="D98" s="31">
        <v>0</v>
      </c>
      <c r="E98" s="31">
        <v>2828922</v>
      </c>
      <c r="F98" s="31">
        <v>1389998</v>
      </c>
      <c r="G98" s="31">
        <v>4218920</v>
      </c>
      <c r="H98" s="32" t="s">
        <v>203</v>
      </c>
      <c r="I98" s="32" t="s">
        <v>203</v>
      </c>
      <c r="J98" s="32">
        <v>4372.6616935483871</v>
      </c>
      <c r="K98" s="32">
        <v>2148.5184139784942</v>
      </c>
      <c r="L98" s="32">
        <v>6521.1801075268813</v>
      </c>
    </row>
    <row r="99" spans="1:12">
      <c r="A99" s="45"/>
      <c r="B99" s="45" t="s">
        <v>132</v>
      </c>
      <c r="C99" s="22">
        <v>0</v>
      </c>
      <c r="D99" s="22">
        <v>0</v>
      </c>
      <c r="E99" s="22">
        <v>2828922</v>
      </c>
      <c r="F99" s="22">
        <v>1389998</v>
      </c>
      <c r="G99" s="22">
        <v>4218920</v>
      </c>
      <c r="H99" s="63"/>
      <c r="I99" s="63"/>
      <c r="J99" s="63">
        <v>4372.6616935483871</v>
      </c>
      <c r="K99" s="63">
        <v>2148.5184139784942</v>
      </c>
      <c r="L99" s="63">
        <v>6521.1801075268813</v>
      </c>
    </row>
    <row r="100" spans="1:12">
      <c r="A100" s="37">
        <v>30</v>
      </c>
      <c r="B100" s="30" t="s">
        <v>38</v>
      </c>
      <c r="C100" s="31">
        <v>0</v>
      </c>
      <c r="D100" s="31">
        <v>0</v>
      </c>
      <c r="E100" s="31">
        <v>604833</v>
      </c>
      <c r="F100" s="46">
        <v>481724</v>
      </c>
      <c r="G100" s="31">
        <v>1086557</v>
      </c>
      <c r="H100" s="32" t="s">
        <v>203</v>
      </c>
      <c r="I100" s="32" t="s">
        <v>203</v>
      </c>
      <c r="J100" s="32">
        <v>934.88971774193544</v>
      </c>
      <c r="K100" s="32">
        <v>744.60026881720421</v>
      </c>
      <c r="L100" s="32">
        <v>1679.4899865591397</v>
      </c>
    </row>
    <row r="101" spans="1:12">
      <c r="A101" s="45"/>
      <c r="B101" s="45" t="s">
        <v>133</v>
      </c>
      <c r="C101" s="22"/>
      <c r="D101" s="22"/>
      <c r="E101" s="22">
        <v>604833</v>
      </c>
      <c r="F101" s="22">
        <v>481724</v>
      </c>
      <c r="G101" s="63">
        <v>1086557</v>
      </c>
      <c r="H101" s="63"/>
      <c r="I101" s="63"/>
      <c r="J101" s="63">
        <v>934.88971774193544</v>
      </c>
      <c r="K101" s="63">
        <v>744.60026881720421</v>
      </c>
      <c r="L101" s="63">
        <v>1679.4899865591397</v>
      </c>
    </row>
    <row r="102" spans="1:12">
      <c r="A102" s="36">
        <v>31</v>
      </c>
      <c r="B102" s="24" t="s">
        <v>39</v>
      </c>
      <c r="C102" s="25">
        <v>484143</v>
      </c>
      <c r="D102" s="25">
        <v>103732</v>
      </c>
      <c r="E102" s="25">
        <v>3615562</v>
      </c>
      <c r="F102" s="25">
        <v>1395286</v>
      </c>
      <c r="G102" s="25">
        <v>5598723</v>
      </c>
      <c r="H102" s="26">
        <v>748.33931451612898</v>
      </c>
      <c r="I102" s="26">
        <v>160.33844086021506</v>
      </c>
      <c r="J102" s="26">
        <v>5588.5702956989235</v>
      </c>
      <c r="K102" s="26">
        <v>2156.6920698924732</v>
      </c>
      <c r="L102" s="26">
        <v>8653.9401209677417</v>
      </c>
    </row>
    <row r="103" spans="1:12">
      <c r="A103" s="45"/>
      <c r="B103" s="45" t="s">
        <v>134</v>
      </c>
      <c r="C103" s="22">
        <v>484143</v>
      </c>
      <c r="D103" s="22">
        <v>103732</v>
      </c>
      <c r="E103" s="22">
        <v>3615562</v>
      </c>
      <c r="F103" s="22">
        <v>1395286</v>
      </c>
      <c r="G103" s="63">
        <v>5598723</v>
      </c>
      <c r="H103" s="63">
        <v>748.33931451612898</v>
      </c>
      <c r="I103" s="63"/>
      <c r="J103" s="63">
        <v>5588.5702956989235</v>
      </c>
      <c r="K103" s="63">
        <v>2156.6920698924732</v>
      </c>
      <c r="L103" s="63">
        <v>8493.6016801075257</v>
      </c>
    </row>
    <row r="104" spans="1:12">
      <c r="A104" s="37">
        <v>32</v>
      </c>
      <c r="B104" s="30" t="s">
        <v>40</v>
      </c>
      <c r="C104" s="31">
        <v>0</v>
      </c>
      <c r="D104" s="31">
        <v>0</v>
      </c>
      <c r="E104" s="31">
        <v>335860</v>
      </c>
      <c r="F104" s="47">
        <v>38224</v>
      </c>
      <c r="G104" s="31">
        <v>374084</v>
      </c>
      <c r="H104" s="32" t="s">
        <v>203</v>
      </c>
      <c r="I104" s="32" t="s">
        <v>203</v>
      </c>
      <c r="J104" s="32">
        <v>519.13844086021504</v>
      </c>
      <c r="K104" s="32">
        <v>59.082795698924727</v>
      </c>
      <c r="L104" s="32">
        <v>578.22123655913981</v>
      </c>
    </row>
    <row r="105" spans="1:12" ht="30">
      <c r="A105" s="45"/>
      <c r="B105" s="48" t="s">
        <v>135</v>
      </c>
      <c r="C105" s="22"/>
      <c r="D105" s="22"/>
      <c r="E105" s="22">
        <v>355407</v>
      </c>
      <c r="F105" s="22">
        <v>38209</v>
      </c>
      <c r="G105" s="63">
        <v>393616</v>
      </c>
      <c r="H105" s="63"/>
      <c r="I105" s="63"/>
      <c r="J105" s="63">
        <v>549.35221774193542</v>
      </c>
      <c r="K105" s="63">
        <v>59.059610215053759</v>
      </c>
      <c r="L105" s="63">
        <v>608.41182795698921</v>
      </c>
    </row>
    <row r="106" spans="1:12">
      <c r="A106" s="36">
        <v>33</v>
      </c>
      <c r="B106" s="24" t="s">
        <v>41</v>
      </c>
      <c r="C106" s="25">
        <v>164565</v>
      </c>
      <c r="D106" s="25">
        <v>0</v>
      </c>
      <c r="E106" s="25">
        <v>77222</v>
      </c>
      <c r="F106" s="25">
        <v>82026.285529801069</v>
      </c>
      <c r="G106" s="25">
        <v>323813.28552980104</v>
      </c>
      <c r="H106" s="26">
        <v>254.36794354838707</v>
      </c>
      <c r="I106" s="26" t="s">
        <v>203</v>
      </c>
      <c r="J106" s="26">
        <v>119.3619623655914</v>
      </c>
      <c r="K106" s="26">
        <v>126.78794134310648</v>
      </c>
      <c r="L106" s="26">
        <v>500.51784725708495</v>
      </c>
    </row>
    <row r="107" spans="1:12">
      <c r="A107" s="45"/>
      <c r="B107" s="45" t="s">
        <v>136</v>
      </c>
      <c r="C107" s="22">
        <v>164565</v>
      </c>
      <c r="D107" s="22">
        <v>0</v>
      </c>
      <c r="E107" s="22">
        <v>77222</v>
      </c>
      <c r="F107" s="22">
        <v>82026.285529801069</v>
      </c>
      <c r="G107" s="63">
        <v>323813.28552980104</v>
      </c>
      <c r="H107" s="63">
        <v>254.36794354838707</v>
      </c>
      <c r="I107" s="63"/>
      <c r="J107" s="63">
        <v>119.3619623655914</v>
      </c>
      <c r="K107" s="63">
        <v>126.78794134310648</v>
      </c>
      <c r="L107" s="63">
        <v>500.51784725708495</v>
      </c>
    </row>
    <row r="108" spans="1:12">
      <c r="A108" s="37">
        <v>34</v>
      </c>
      <c r="B108" s="30" t="s">
        <v>42</v>
      </c>
      <c r="C108" s="31">
        <v>0</v>
      </c>
      <c r="D108" s="31">
        <v>0</v>
      </c>
      <c r="E108" s="31">
        <v>234569.55900000007</v>
      </c>
      <c r="F108" s="31">
        <v>34702.582000000133</v>
      </c>
      <c r="G108" s="31">
        <v>269272.14100000018</v>
      </c>
      <c r="H108" s="32" t="s">
        <v>203</v>
      </c>
      <c r="I108" s="32" t="s">
        <v>203</v>
      </c>
      <c r="J108" s="32">
        <v>362.57391512096785</v>
      </c>
      <c r="K108" s="32">
        <v>53.639743682795903</v>
      </c>
      <c r="L108" s="32">
        <v>416.21365880376374</v>
      </c>
    </row>
    <row r="109" spans="1:12" ht="30">
      <c r="A109" s="45"/>
      <c r="B109" s="48" t="s">
        <v>138</v>
      </c>
      <c r="C109" s="22"/>
      <c r="D109" s="22"/>
      <c r="E109" s="22">
        <v>56296.694160000014</v>
      </c>
      <c r="F109" s="22">
        <v>2116.857502000008</v>
      </c>
      <c r="G109" s="63">
        <v>58413.55166200002</v>
      </c>
      <c r="H109" s="63"/>
      <c r="I109" s="63"/>
      <c r="J109" s="63">
        <v>87.017739629032278</v>
      </c>
      <c r="K109" s="63">
        <v>3.2720243646505498</v>
      </c>
      <c r="L109" s="63">
        <v>90.289763993682826</v>
      </c>
    </row>
    <row r="110" spans="1:12" ht="30" customHeight="1">
      <c r="A110" s="45"/>
      <c r="B110" s="45" t="s">
        <v>137</v>
      </c>
      <c r="C110" s="22"/>
      <c r="D110" s="22"/>
      <c r="E110" s="22">
        <v>178272.86484000005</v>
      </c>
      <c r="F110" s="22">
        <v>32585.724498000127</v>
      </c>
      <c r="G110" s="63">
        <v>210858.58933800017</v>
      </c>
      <c r="H110" s="63"/>
      <c r="I110" s="63"/>
      <c r="J110" s="63">
        <v>275.55617549193556</v>
      </c>
      <c r="K110" s="63">
        <v>50.367719318145355</v>
      </c>
      <c r="L110" s="63">
        <v>325.92389481008092</v>
      </c>
    </row>
    <row r="111" spans="1:12">
      <c r="A111" s="37">
        <v>35</v>
      </c>
      <c r="B111" s="30" t="s">
        <v>43</v>
      </c>
      <c r="C111" s="31">
        <v>0</v>
      </c>
      <c r="D111" s="31">
        <v>189100</v>
      </c>
      <c r="E111" s="31">
        <v>846153</v>
      </c>
      <c r="F111" s="31">
        <v>855861</v>
      </c>
      <c r="G111" s="31">
        <v>1891114</v>
      </c>
      <c r="H111" s="32" t="s">
        <v>203</v>
      </c>
      <c r="I111" s="32">
        <v>292.29166666666663</v>
      </c>
      <c r="J111" s="32">
        <v>1307.8977822580646</v>
      </c>
      <c r="K111" s="32">
        <v>1322.9034274193548</v>
      </c>
      <c r="L111" s="32">
        <v>2923.0928763440861</v>
      </c>
    </row>
    <row r="112" spans="1:12">
      <c r="A112" s="45"/>
      <c r="B112" s="45" t="s">
        <v>139</v>
      </c>
      <c r="C112" s="22"/>
      <c r="D112" s="22">
        <v>189100</v>
      </c>
      <c r="E112" s="22">
        <v>846153</v>
      </c>
      <c r="F112" s="22">
        <v>855861</v>
      </c>
      <c r="G112" s="63">
        <v>1891114</v>
      </c>
      <c r="H112" s="63"/>
      <c r="I112" s="63">
        <v>292.29166666666663</v>
      </c>
      <c r="J112" s="63">
        <v>1307.8977822580646</v>
      </c>
      <c r="K112" s="63">
        <v>1322.9034274193548</v>
      </c>
      <c r="L112" s="63">
        <v>2923.0928763440861</v>
      </c>
    </row>
    <row r="113" spans="1:12">
      <c r="A113" s="37">
        <v>36</v>
      </c>
      <c r="B113" s="30" t="s">
        <v>44</v>
      </c>
      <c r="C113" s="31">
        <v>0</v>
      </c>
      <c r="D113" s="31">
        <v>0</v>
      </c>
      <c r="E113" s="31">
        <v>387622</v>
      </c>
      <c r="F113" s="31">
        <v>352512</v>
      </c>
      <c r="G113" s="31">
        <v>740134</v>
      </c>
      <c r="H113" s="32" t="s">
        <v>203</v>
      </c>
      <c r="I113" s="32" t="s">
        <v>203</v>
      </c>
      <c r="J113" s="32">
        <v>599.14690860215046</v>
      </c>
      <c r="K113" s="32">
        <v>544.87741935483871</v>
      </c>
      <c r="L113" s="32">
        <v>1144.0243279569891</v>
      </c>
    </row>
    <row r="114" spans="1:12">
      <c r="A114" s="45"/>
      <c r="B114" s="45" t="s">
        <v>140</v>
      </c>
      <c r="C114" s="22"/>
      <c r="D114" s="22"/>
      <c r="E114" s="22">
        <v>387622</v>
      </c>
      <c r="F114" s="22">
        <v>352512</v>
      </c>
      <c r="G114" s="63">
        <v>740134</v>
      </c>
      <c r="H114" s="63"/>
      <c r="I114" s="63"/>
      <c r="J114" s="63">
        <v>599.14690860215046</v>
      </c>
      <c r="K114" s="63">
        <v>544.87741935483871</v>
      </c>
      <c r="L114" s="63">
        <v>1144.0243279569891</v>
      </c>
    </row>
    <row r="115" spans="1:12">
      <c r="A115" s="37">
        <v>37</v>
      </c>
      <c r="B115" s="30" t="s">
        <v>45</v>
      </c>
      <c r="C115" s="31">
        <v>146774</v>
      </c>
      <c r="D115" s="31"/>
      <c r="E115" s="31">
        <v>1017204</v>
      </c>
      <c r="F115" s="31">
        <v>214400</v>
      </c>
      <c r="G115" s="31">
        <v>1378378</v>
      </c>
      <c r="H115" s="32">
        <v>226.8684139784946</v>
      </c>
      <c r="I115" s="32" t="s">
        <v>203</v>
      </c>
      <c r="J115" s="32">
        <v>1572.2911290322579</v>
      </c>
      <c r="K115" s="32">
        <v>331.39784946236557</v>
      </c>
      <c r="L115" s="32">
        <v>2130.5573924731179</v>
      </c>
    </row>
    <row r="116" spans="1:12">
      <c r="A116" s="45"/>
      <c r="B116" s="45" t="s">
        <v>146</v>
      </c>
      <c r="C116" s="22">
        <v>146774</v>
      </c>
      <c r="D116" s="22"/>
      <c r="E116" s="22">
        <v>298956</v>
      </c>
      <c r="F116" s="22">
        <v>55744</v>
      </c>
      <c r="G116" s="63">
        <v>501474</v>
      </c>
      <c r="H116" s="63">
        <v>226.8684139784946</v>
      </c>
      <c r="I116" s="63"/>
      <c r="J116" s="63">
        <v>462.09596774193545</v>
      </c>
      <c r="K116" s="63">
        <v>86.163440860215047</v>
      </c>
      <c r="L116" s="63">
        <v>775.1278225806451</v>
      </c>
    </row>
    <row r="117" spans="1:12">
      <c r="A117" s="45"/>
      <c r="B117" s="45" t="s">
        <v>141</v>
      </c>
      <c r="C117" s="22"/>
      <c r="D117" s="22"/>
      <c r="E117" s="22">
        <v>97448</v>
      </c>
      <c r="F117" s="22"/>
      <c r="G117" s="63">
        <v>97448</v>
      </c>
      <c r="H117" s="63"/>
      <c r="I117" s="63"/>
      <c r="J117" s="63">
        <v>150.62526881720427</v>
      </c>
      <c r="K117" s="63"/>
      <c r="L117" s="63">
        <v>150.62526881720427</v>
      </c>
    </row>
    <row r="118" spans="1:12">
      <c r="A118" s="45"/>
      <c r="B118" s="45" t="s">
        <v>142</v>
      </c>
      <c r="C118" s="22"/>
      <c r="D118" s="22"/>
      <c r="E118" s="22">
        <v>14648</v>
      </c>
      <c r="F118" s="22"/>
      <c r="G118" s="63">
        <v>14648</v>
      </c>
      <c r="H118" s="63"/>
      <c r="I118" s="63"/>
      <c r="J118" s="63">
        <v>22.641397849462365</v>
      </c>
      <c r="K118" s="63"/>
      <c r="L118" s="63">
        <v>22.641397849462365</v>
      </c>
    </row>
    <row r="119" spans="1:12">
      <c r="A119" s="45"/>
      <c r="B119" s="45" t="s">
        <v>143</v>
      </c>
      <c r="C119" s="22"/>
      <c r="D119" s="22"/>
      <c r="E119" s="22">
        <v>36823</v>
      </c>
      <c r="F119" s="22">
        <v>17602</v>
      </c>
      <c r="G119" s="63">
        <v>54425</v>
      </c>
      <c r="H119" s="63"/>
      <c r="I119" s="63"/>
      <c r="J119" s="63">
        <v>56.917271505376341</v>
      </c>
      <c r="K119" s="63">
        <v>27.207392473118279</v>
      </c>
      <c r="L119" s="63">
        <v>84.124663978494624</v>
      </c>
    </row>
    <row r="120" spans="1:12">
      <c r="A120" s="45"/>
      <c r="B120" s="45" t="s">
        <v>144</v>
      </c>
      <c r="C120" s="22"/>
      <c r="D120" s="22"/>
      <c r="E120" s="22">
        <v>31126</v>
      </c>
      <c r="F120" s="22">
        <v>26800</v>
      </c>
      <c r="G120" s="63">
        <v>57926</v>
      </c>
      <c r="H120" s="63"/>
      <c r="I120" s="63"/>
      <c r="J120" s="63">
        <v>48.111424731182794</v>
      </c>
      <c r="K120" s="63">
        <v>41.424731182795696</v>
      </c>
      <c r="L120" s="63">
        <v>89.53615591397849</v>
      </c>
    </row>
    <row r="121" spans="1:12">
      <c r="A121" s="45"/>
      <c r="B121" s="45" t="s">
        <v>145</v>
      </c>
      <c r="C121" s="22"/>
      <c r="D121" s="22"/>
      <c r="E121" s="22">
        <v>60117</v>
      </c>
      <c r="F121" s="22">
        <v>69573</v>
      </c>
      <c r="G121" s="63">
        <v>129690</v>
      </c>
      <c r="H121" s="63"/>
      <c r="I121" s="63"/>
      <c r="J121" s="63">
        <v>92.922782258064501</v>
      </c>
      <c r="K121" s="63">
        <v>107.53891129032257</v>
      </c>
      <c r="L121" s="63">
        <v>200.46169354838707</v>
      </c>
    </row>
    <row r="122" spans="1:12">
      <c r="A122" s="45"/>
      <c r="B122" s="45" t="s">
        <v>147</v>
      </c>
      <c r="C122" s="22"/>
      <c r="D122" s="22"/>
      <c r="E122" s="22">
        <v>478086</v>
      </c>
      <c r="F122" s="22">
        <v>44681</v>
      </c>
      <c r="G122" s="63">
        <v>522767</v>
      </c>
      <c r="H122" s="63"/>
      <c r="I122" s="63"/>
      <c r="J122" s="63">
        <v>738.97701612903222</v>
      </c>
      <c r="K122" s="63">
        <v>69.063373655913978</v>
      </c>
      <c r="L122" s="63">
        <v>808.04038978494623</v>
      </c>
    </row>
    <row r="123" spans="1:12">
      <c r="A123" s="37">
        <v>38</v>
      </c>
      <c r="B123" s="49" t="s">
        <v>46</v>
      </c>
      <c r="C123" s="50">
        <v>0</v>
      </c>
      <c r="D123" s="50">
        <v>0</v>
      </c>
      <c r="E123" s="50">
        <v>451892</v>
      </c>
      <c r="F123" s="50">
        <v>98875</v>
      </c>
      <c r="G123" s="31">
        <v>550767</v>
      </c>
      <c r="H123" s="51" t="s">
        <v>203</v>
      </c>
      <c r="I123" s="51" t="s">
        <v>203</v>
      </c>
      <c r="J123" s="32">
        <v>698.48897849462355</v>
      </c>
      <c r="K123" s="32">
        <v>152.83098118279571</v>
      </c>
      <c r="L123" s="32">
        <v>851.31995967741932</v>
      </c>
    </row>
    <row r="124" spans="1:12" ht="30">
      <c r="A124" s="45"/>
      <c r="B124" s="48" t="s">
        <v>148</v>
      </c>
      <c r="C124" s="22"/>
      <c r="D124" s="22"/>
      <c r="E124" s="22">
        <v>451892</v>
      </c>
      <c r="F124" s="22">
        <v>98875</v>
      </c>
      <c r="G124" s="63">
        <v>550767</v>
      </c>
      <c r="H124" s="63"/>
      <c r="I124" s="63"/>
      <c r="J124" s="63">
        <v>698.48897849462355</v>
      </c>
      <c r="K124" s="63">
        <v>152.83098118279571</v>
      </c>
      <c r="L124" s="63">
        <v>851.31995967741932</v>
      </c>
    </row>
    <row r="125" spans="1:12">
      <c r="A125" s="37">
        <v>39</v>
      </c>
      <c r="B125" s="30" t="s">
        <v>47</v>
      </c>
      <c r="C125" s="31">
        <v>113358</v>
      </c>
      <c r="D125" s="31">
        <v>0</v>
      </c>
      <c r="E125" s="31">
        <v>2760726</v>
      </c>
      <c r="F125" s="31">
        <v>1929980</v>
      </c>
      <c r="G125" s="31">
        <v>4804064</v>
      </c>
      <c r="H125" s="32">
        <v>175.21733870967742</v>
      </c>
      <c r="I125" s="32" t="s">
        <v>203</v>
      </c>
      <c r="J125" s="32">
        <v>4267.251209677419</v>
      </c>
      <c r="K125" s="32">
        <v>2983.1680107526877</v>
      </c>
      <c r="L125" s="32">
        <v>7425.6365591397844</v>
      </c>
    </row>
    <row r="126" spans="1:12">
      <c r="A126" s="45"/>
      <c r="B126" s="45" t="s">
        <v>149</v>
      </c>
      <c r="C126" s="22">
        <v>113358</v>
      </c>
      <c r="D126" s="22">
        <v>0</v>
      </c>
      <c r="E126" s="22">
        <v>2760726</v>
      </c>
      <c r="F126" s="22">
        <v>1929980</v>
      </c>
      <c r="G126" s="63">
        <v>4804064</v>
      </c>
      <c r="H126" s="63">
        <v>175.21733870967742</v>
      </c>
      <c r="I126" s="63"/>
      <c r="J126" s="63">
        <v>4267.251209677419</v>
      </c>
      <c r="K126" s="63">
        <v>2983.1680107526877</v>
      </c>
      <c r="L126" s="63">
        <v>7425.6365591397844</v>
      </c>
    </row>
    <row r="127" spans="1:12">
      <c r="A127" s="37">
        <v>40</v>
      </c>
      <c r="B127" s="30" t="s">
        <v>48</v>
      </c>
      <c r="C127" s="31">
        <v>704487</v>
      </c>
      <c r="D127" s="31">
        <v>0</v>
      </c>
      <c r="E127" s="31">
        <v>6923476</v>
      </c>
      <c r="F127" s="31">
        <v>1965321</v>
      </c>
      <c r="G127" s="31">
        <v>9593284</v>
      </c>
      <c r="H127" s="32">
        <v>1088.9247983870966</v>
      </c>
      <c r="I127" s="32" t="s">
        <v>203</v>
      </c>
      <c r="J127" s="32">
        <v>10701.609408602151</v>
      </c>
      <c r="K127" s="32">
        <v>3037.7945564516126</v>
      </c>
      <c r="L127" s="32">
        <v>14828.328763440861</v>
      </c>
    </row>
    <row r="128" spans="1:12">
      <c r="A128" s="45"/>
      <c r="B128" s="45" t="s">
        <v>150</v>
      </c>
      <c r="C128" s="22">
        <v>704487</v>
      </c>
      <c r="D128" s="22"/>
      <c r="E128" s="22">
        <v>2838625.1599999997</v>
      </c>
      <c r="F128" s="22">
        <v>648555.93000000005</v>
      </c>
      <c r="G128" s="63">
        <v>4191668.09</v>
      </c>
      <c r="H128" s="63">
        <v>1088.9247983870966</v>
      </c>
      <c r="I128" s="63"/>
      <c r="J128" s="63">
        <v>4387.6598575268808</v>
      </c>
      <c r="K128" s="63">
        <v>1002.4722036290323</v>
      </c>
      <c r="L128" s="63">
        <v>6479.0568595430095</v>
      </c>
    </row>
    <row r="129" spans="1:12">
      <c r="A129" s="45"/>
      <c r="B129" s="45" t="s">
        <v>151</v>
      </c>
      <c r="C129" s="22"/>
      <c r="D129" s="22"/>
      <c r="E129" s="22">
        <v>4084850.84</v>
      </c>
      <c r="F129" s="22">
        <v>1316765.07</v>
      </c>
      <c r="G129" s="63">
        <v>5401615.9100000001</v>
      </c>
      <c r="H129" s="63"/>
      <c r="I129" s="63"/>
      <c r="J129" s="63">
        <v>6313.9495510752686</v>
      </c>
      <c r="K129" s="63">
        <v>2035.3223528225806</v>
      </c>
      <c r="L129" s="63">
        <v>8349.2719038978485</v>
      </c>
    </row>
    <row r="130" spans="1:12">
      <c r="A130" s="37">
        <v>41</v>
      </c>
      <c r="B130" s="30" t="s">
        <v>49</v>
      </c>
      <c r="C130" s="31">
        <v>0</v>
      </c>
      <c r="D130" s="31">
        <v>0</v>
      </c>
      <c r="E130" s="31">
        <v>480919</v>
      </c>
      <c r="F130" s="31">
        <v>368870</v>
      </c>
      <c r="G130" s="31">
        <v>849789</v>
      </c>
      <c r="H130" s="32" t="s">
        <v>203</v>
      </c>
      <c r="I130" s="32" t="s">
        <v>203</v>
      </c>
      <c r="J130" s="32">
        <v>743.35598118279563</v>
      </c>
      <c r="K130" s="32">
        <v>570.16196236559142</v>
      </c>
      <c r="L130" s="32">
        <v>1313.5179435483869</v>
      </c>
    </row>
    <row r="131" spans="1:12">
      <c r="A131" s="45"/>
      <c r="B131" s="45" t="s">
        <v>152</v>
      </c>
      <c r="C131" s="22"/>
      <c r="D131" s="22"/>
      <c r="E131" s="22">
        <v>480919</v>
      </c>
      <c r="F131" s="22">
        <v>368870</v>
      </c>
      <c r="G131" s="63">
        <v>849789</v>
      </c>
      <c r="H131" s="63"/>
      <c r="I131" s="63"/>
      <c r="J131" s="63">
        <v>743.35598118279563</v>
      </c>
      <c r="K131" s="63">
        <v>570.16196236559142</v>
      </c>
      <c r="L131" s="63">
        <v>1313.5179435483869</v>
      </c>
    </row>
    <row r="132" spans="1:12">
      <c r="A132" s="37">
        <v>42</v>
      </c>
      <c r="B132" s="30" t="s">
        <v>50</v>
      </c>
      <c r="C132" s="52">
        <v>323500</v>
      </c>
      <c r="D132" s="31">
        <v>0</v>
      </c>
      <c r="E132" s="52">
        <v>2015896</v>
      </c>
      <c r="F132" s="52">
        <v>1813256</v>
      </c>
      <c r="G132" s="31">
        <v>4152652</v>
      </c>
      <c r="H132" s="32">
        <v>500.0336021505376</v>
      </c>
      <c r="I132" s="32" t="s">
        <v>203</v>
      </c>
      <c r="J132" s="32">
        <v>3115.9682795698923</v>
      </c>
      <c r="K132" s="32">
        <v>2802.7478494623651</v>
      </c>
      <c r="L132" s="32">
        <v>6418.7497311827956</v>
      </c>
    </row>
    <row r="133" spans="1:12">
      <c r="A133" s="45"/>
      <c r="B133" s="45" t="s">
        <v>153</v>
      </c>
      <c r="C133" s="22">
        <v>323500</v>
      </c>
      <c r="D133" s="22"/>
      <c r="E133" s="22">
        <v>180221</v>
      </c>
      <c r="F133" s="22">
        <v>307528</v>
      </c>
      <c r="G133" s="63">
        <v>811249</v>
      </c>
      <c r="H133" s="63">
        <v>500.0336021505376</v>
      </c>
      <c r="I133" s="63"/>
      <c r="J133" s="63">
        <v>278.56740591397846</v>
      </c>
      <c r="K133" s="63">
        <v>475.34569892473115</v>
      </c>
      <c r="L133" s="63">
        <v>1253.9467069892471</v>
      </c>
    </row>
    <row r="134" spans="1:12">
      <c r="A134" s="45"/>
      <c r="B134" s="45" t="s">
        <v>154</v>
      </c>
      <c r="C134" s="22"/>
      <c r="D134" s="22"/>
      <c r="E134" s="22">
        <v>867642</v>
      </c>
      <c r="F134" s="22">
        <v>862566</v>
      </c>
      <c r="G134" s="63">
        <v>1730208</v>
      </c>
      <c r="H134" s="63"/>
      <c r="I134" s="63"/>
      <c r="J134" s="63">
        <v>1341.113306451613</v>
      </c>
      <c r="K134" s="63">
        <v>1333.2673387096772</v>
      </c>
      <c r="L134" s="63">
        <v>2674.38064516129</v>
      </c>
    </row>
    <row r="135" spans="1:12">
      <c r="A135" s="45"/>
      <c r="B135" s="45" t="s">
        <v>155</v>
      </c>
      <c r="C135" s="22"/>
      <c r="D135" s="22"/>
      <c r="E135" s="22">
        <v>436441</v>
      </c>
      <c r="F135" s="22"/>
      <c r="G135" s="63">
        <v>436441</v>
      </c>
      <c r="H135" s="63"/>
      <c r="I135" s="63"/>
      <c r="J135" s="63">
        <v>674.60638440860214</v>
      </c>
      <c r="K135" s="63"/>
      <c r="L135" s="63">
        <v>674.60638440860214</v>
      </c>
    </row>
    <row r="136" spans="1:12">
      <c r="A136" s="45"/>
      <c r="B136" s="45" t="s">
        <v>199</v>
      </c>
      <c r="C136" s="22"/>
      <c r="D136" s="22"/>
      <c r="E136" s="22">
        <v>290894</v>
      </c>
      <c r="F136" s="22">
        <v>549235</v>
      </c>
      <c r="G136" s="63">
        <v>840129</v>
      </c>
      <c r="H136" s="63"/>
      <c r="I136" s="63"/>
      <c r="J136" s="63">
        <v>449.63454301075268</v>
      </c>
      <c r="K136" s="63">
        <v>848.95194892473114</v>
      </c>
      <c r="L136" s="63">
        <v>1298.5864919354838</v>
      </c>
    </row>
    <row r="137" spans="1:12">
      <c r="A137" s="45"/>
      <c r="B137" s="45" t="s">
        <v>200</v>
      </c>
      <c r="C137" s="22"/>
      <c r="D137" s="22"/>
      <c r="E137" s="22">
        <v>41931</v>
      </c>
      <c r="F137" s="22">
        <v>93927</v>
      </c>
      <c r="G137" s="63">
        <v>135858</v>
      </c>
      <c r="H137" s="63"/>
      <c r="I137" s="63"/>
      <c r="J137" s="63">
        <v>64.812701612903226</v>
      </c>
      <c r="K137" s="63">
        <v>145.18286290322581</v>
      </c>
      <c r="L137" s="63">
        <v>209.99556451612904</v>
      </c>
    </row>
    <row r="138" spans="1:12">
      <c r="A138" s="45"/>
      <c r="B138" s="45" t="s">
        <v>201</v>
      </c>
      <c r="C138" s="22"/>
      <c r="D138" s="22"/>
      <c r="E138" s="22">
        <v>198767</v>
      </c>
      <c r="F138" s="22"/>
      <c r="G138" s="63">
        <v>198767</v>
      </c>
      <c r="H138" s="63"/>
      <c r="I138" s="63"/>
      <c r="J138" s="63">
        <v>307.233938172043</v>
      </c>
      <c r="K138" s="63"/>
      <c r="L138" s="63">
        <v>307.233938172043</v>
      </c>
    </row>
    <row r="139" spans="1:12">
      <c r="A139" s="37">
        <v>43</v>
      </c>
      <c r="B139" s="30" t="s">
        <v>51</v>
      </c>
      <c r="C139" s="31">
        <v>1336932</v>
      </c>
      <c r="D139" s="31">
        <v>139564</v>
      </c>
      <c r="E139" s="52">
        <v>3492102</v>
      </c>
      <c r="F139" s="31">
        <v>964539</v>
      </c>
      <c r="G139" s="31">
        <v>5933137</v>
      </c>
      <c r="H139" s="32">
        <v>2066.4943548387096</v>
      </c>
      <c r="I139" s="32">
        <v>215.72392473118279</v>
      </c>
      <c r="J139" s="32">
        <v>5397.7383064516125</v>
      </c>
      <c r="K139" s="32">
        <v>1490.8868951612901</v>
      </c>
      <c r="L139" s="32">
        <v>9170.8434811827938</v>
      </c>
    </row>
    <row r="140" spans="1:12">
      <c r="A140" s="45"/>
      <c r="B140" s="45" t="s">
        <v>156</v>
      </c>
      <c r="C140" s="22">
        <v>1336932</v>
      </c>
      <c r="D140" s="22">
        <v>139564</v>
      </c>
      <c r="E140" s="22">
        <v>1887050</v>
      </c>
      <c r="F140" s="22">
        <v>725591</v>
      </c>
      <c r="G140" s="63">
        <v>4089137</v>
      </c>
      <c r="H140" s="63">
        <v>2066.4943548387096</v>
      </c>
      <c r="I140" s="63">
        <v>215.72392473118279</v>
      </c>
      <c r="J140" s="63">
        <v>2916.8111559139784</v>
      </c>
      <c r="K140" s="63">
        <v>1121.5452284946236</v>
      </c>
      <c r="L140" s="63">
        <v>6320.5746639784938</v>
      </c>
    </row>
    <row r="141" spans="1:12">
      <c r="A141" s="45"/>
      <c r="B141" s="45" t="s">
        <v>157</v>
      </c>
      <c r="C141" s="22"/>
      <c r="D141" s="22"/>
      <c r="E141" s="22">
        <v>1525087</v>
      </c>
      <c r="F141" s="22">
        <v>196153</v>
      </c>
      <c r="G141" s="63">
        <v>1721240</v>
      </c>
      <c r="H141" s="63"/>
      <c r="I141" s="63"/>
      <c r="J141" s="63">
        <v>2357.3253360215053</v>
      </c>
      <c r="K141" s="63">
        <v>303.19348118279567</v>
      </c>
      <c r="L141" s="63">
        <v>2660.5188172043008</v>
      </c>
    </row>
    <row r="142" spans="1:12">
      <c r="A142" s="45"/>
      <c r="B142" s="45" t="s">
        <v>197</v>
      </c>
      <c r="C142" s="22"/>
      <c r="D142" s="22"/>
      <c r="E142" s="22">
        <v>79965</v>
      </c>
      <c r="F142" s="22">
        <v>42795</v>
      </c>
      <c r="G142" s="63">
        <v>122760</v>
      </c>
      <c r="H142" s="63"/>
      <c r="I142" s="63"/>
      <c r="J142" s="63">
        <v>123.60181451612902</v>
      </c>
      <c r="K142" s="63">
        <v>66.148185483870961</v>
      </c>
      <c r="L142" s="63">
        <v>189.75</v>
      </c>
    </row>
    <row r="143" spans="1:12">
      <c r="A143" s="37">
        <v>44</v>
      </c>
      <c r="B143" s="30" t="s">
        <v>52</v>
      </c>
      <c r="C143" s="31">
        <v>0</v>
      </c>
      <c r="D143" s="31">
        <v>12094</v>
      </c>
      <c r="E143" s="53">
        <v>1803173</v>
      </c>
      <c r="F143" s="51">
        <v>2493087</v>
      </c>
      <c r="G143" s="31">
        <v>4308354</v>
      </c>
      <c r="H143" s="32" t="s">
        <v>203</v>
      </c>
      <c r="I143" s="32">
        <v>18.693682795698923</v>
      </c>
      <c r="J143" s="32">
        <v>2787.162567204301</v>
      </c>
      <c r="K143" s="32">
        <v>3853.5618951612901</v>
      </c>
      <c r="L143" s="32">
        <v>6659.4181451612894</v>
      </c>
    </row>
    <row r="144" spans="1:12">
      <c r="A144" s="45"/>
      <c r="B144" s="45" t="s">
        <v>158</v>
      </c>
      <c r="C144" s="22">
        <v>0</v>
      </c>
      <c r="D144" s="22">
        <v>12094</v>
      </c>
      <c r="E144" s="22">
        <v>1803173</v>
      </c>
      <c r="F144" s="22">
        <v>2493087</v>
      </c>
      <c r="G144" s="22">
        <v>4308354</v>
      </c>
      <c r="H144" s="63"/>
      <c r="I144" s="63">
        <v>18.693682795698923</v>
      </c>
      <c r="J144" s="63">
        <v>2787.162567204301</v>
      </c>
      <c r="K144" s="63">
        <v>3853.5618951612901</v>
      </c>
      <c r="L144" s="63">
        <v>6659.4181451612894</v>
      </c>
    </row>
    <row r="145" spans="1:12">
      <c r="A145" s="37">
        <v>45</v>
      </c>
      <c r="B145" s="30" t="s">
        <v>53</v>
      </c>
      <c r="C145" s="31">
        <v>0</v>
      </c>
      <c r="D145" s="31">
        <v>0</v>
      </c>
      <c r="E145" s="52">
        <v>892658</v>
      </c>
      <c r="F145" s="31">
        <v>589942</v>
      </c>
      <c r="G145" s="31">
        <v>1482600</v>
      </c>
      <c r="H145" s="32" t="s">
        <v>203</v>
      </c>
      <c r="I145" s="32" t="s">
        <v>203</v>
      </c>
      <c r="J145" s="32">
        <v>1379.7805107526881</v>
      </c>
      <c r="K145" s="32">
        <v>911.87271505376327</v>
      </c>
      <c r="L145" s="32">
        <v>2291.6532258064512</v>
      </c>
    </row>
    <row r="146" spans="1:12">
      <c r="A146" s="45"/>
      <c r="B146" s="45" t="s">
        <v>159</v>
      </c>
      <c r="C146" s="22"/>
      <c r="D146" s="22"/>
      <c r="E146" s="22">
        <v>998877</v>
      </c>
      <c r="F146" s="22">
        <v>548608</v>
      </c>
      <c r="G146" s="63">
        <v>1547485</v>
      </c>
      <c r="H146" s="63"/>
      <c r="I146" s="63"/>
      <c r="J146" s="63">
        <v>1543.9631048387096</v>
      </c>
      <c r="K146" s="63">
        <v>847.98279569892463</v>
      </c>
      <c r="L146" s="63">
        <v>2391.9459005376343</v>
      </c>
    </row>
    <row r="147" spans="1:12">
      <c r="A147" s="37">
        <v>46</v>
      </c>
      <c r="B147" s="30" t="s">
        <v>54</v>
      </c>
      <c r="C147" s="31">
        <v>65931</v>
      </c>
      <c r="D147" s="31">
        <v>0</v>
      </c>
      <c r="E147" s="31">
        <v>2022490.8481999999</v>
      </c>
      <c r="F147" s="31">
        <v>492544.38100000005</v>
      </c>
      <c r="G147" s="31">
        <v>2580966.2291999999</v>
      </c>
      <c r="H147" s="32">
        <v>101.9094758064516</v>
      </c>
      <c r="I147" s="32" t="s">
        <v>203</v>
      </c>
      <c r="J147" s="32">
        <v>3126.1619293413974</v>
      </c>
      <c r="K147" s="32">
        <v>761.32532009408601</v>
      </c>
      <c r="L147" s="32">
        <v>3989.3967252419352</v>
      </c>
    </row>
    <row r="148" spans="1:12">
      <c r="A148" s="45"/>
      <c r="B148" s="45" t="s">
        <v>160</v>
      </c>
      <c r="C148" s="22">
        <v>65931</v>
      </c>
      <c r="D148" s="22"/>
      <c r="E148" s="22">
        <v>131461.90513299999</v>
      </c>
      <c r="F148" s="22">
        <v>58612.781339000001</v>
      </c>
      <c r="G148" s="63">
        <v>256005.686472</v>
      </c>
      <c r="H148" s="63">
        <v>101.9094758064516</v>
      </c>
      <c r="I148" s="63"/>
      <c r="J148" s="63">
        <v>203.20052540719084</v>
      </c>
      <c r="K148" s="63">
        <v>90.597713091196226</v>
      </c>
      <c r="L148" s="63">
        <v>395.70771430483865</v>
      </c>
    </row>
    <row r="149" spans="1:12">
      <c r="A149" s="45"/>
      <c r="B149" s="45" t="s">
        <v>163</v>
      </c>
      <c r="C149" s="22"/>
      <c r="D149" s="22"/>
      <c r="E149" s="22">
        <v>52584.762053199993</v>
      </c>
      <c r="F149" s="22"/>
      <c r="G149" s="63">
        <v>52584.762053199993</v>
      </c>
      <c r="H149" s="63"/>
      <c r="I149" s="63"/>
      <c r="J149" s="63">
        <v>81.28021016287633</v>
      </c>
      <c r="K149" s="63"/>
      <c r="L149" s="63">
        <v>81.28021016287633</v>
      </c>
    </row>
    <row r="150" spans="1:12">
      <c r="A150" s="45"/>
      <c r="B150" s="45" t="s">
        <v>164</v>
      </c>
      <c r="C150" s="22"/>
      <c r="D150" s="22"/>
      <c r="E150" s="22">
        <v>161799.26785599999</v>
      </c>
      <c r="F150" s="22">
        <v>20686.864002000002</v>
      </c>
      <c r="G150" s="63">
        <v>182486.13185800001</v>
      </c>
      <c r="H150" s="63"/>
      <c r="I150" s="63"/>
      <c r="J150" s="63">
        <v>250.0929543473118</v>
      </c>
      <c r="K150" s="63">
        <v>31.975663443951611</v>
      </c>
      <c r="L150" s="63">
        <v>282.06861779126342</v>
      </c>
    </row>
    <row r="151" spans="1:12">
      <c r="A151" s="45"/>
      <c r="B151" s="45" t="s">
        <v>161</v>
      </c>
      <c r="C151" s="22"/>
      <c r="D151" s="22"/>
      <c r="E151" s="22">
        <v>679556.92499520001</v>
      </c>
      <c r="F151" s="22">
        <v>108852.30820100001</v>
      </c>
      <c r="G151" s="63">
        <v>788409.23319619999</v>
      </c>
      <c r="H151" s="63"/>
      <c r="I151" s="63"/>
      <c r="J151" s="63">
        <v>1050.3904082587096</v>
      </c>
      <c r="K151" s="63">
        <v>168.25289574079301</v>
      </c>
      <c r="L151" s="63">
        <v>1218.6433039995027</v>
      </c>
    </row>
    <row r="152" spans="1:12">
      <c r="A152" s="45"/>
      <c r="B152" s="45" t="s">
        <v>167</v>
      </c>
      <c r="C152" s="22"/>
      <c r="D152" s="22"/>
      <c r="E152" s="22">
        <v>711916.77856639982</v>
      </c>
      <c r="F152" s="22">
        <v>199973.01868600002</v>
      </c>
      <c r="G152" s="63">
        <v>911889.79725239985</v>
      </c>
      <c r="H152" s="63"/>
      <c r="I152" s="63"/>
      <c r="J152" s="63">
        <v>1100.4089991281717</v>
      </c>
      <c r="K152" s="63">
        <v>309.09807995819898</v>
      </c>
      <c r="L152" s="63">
        <v>1409.5070790863706</v>
      </c>
    </row>
    <row r="153" spans="1:12">
      <c r="A153" s="45"/>
      <c r="B153" s="45" t="s">
        <v>166</v>
      </c>
      <c r="C153" s="22"/>
      <c r="D153" s="22"/>
      <c r="E153" s="22">
        <v>113259.4874992</v>
      </c>
      <c r="F153" s="22">
        <v>36940.828575</v>
      </c>
      <c r="G153" s="63">
        <v>150200.3160742</v>
      </c>
      <c r="H153" s="63"/>
      <c r="I153" s="63"/>
      <c r="J153" s="63">
        <v>175.06506804311826</v>
      </c>
      <c r="K153" s="63">
        <v>57.099399007056448</v>
      </c>
      <c r="L153" s="63">
        <v>232.16446705017472</v>
      </c>
    </row>
    <row r="154" spans="1:12">
      <c r="A154" s="45"/>
      <c r="B154" s="45" t="s">
        <v>162</v>
      </c>
      <c r="C154" s="22"/>
      <c r="D154" s="22"/>
      <c r="E154" s="22">
        <v>103147.03325819998</v>
      </c>
      <c r="F154" s="22">
        <v>24134.674669000004</v>
      </c>
      <c r="G154" s="63">
        <v>127281.70792719998</v>
      </c>
      <c r="H154" s="63"/>
      <c r="I154" s="63"/>
      <c r="J154" s="63">
        <v>159.43425839641125</v>
      </c>
      <c r="K154" s="63">
        <v>37.304940684610223</v>
      </c>
      <c r="L154" s="63">
        <v>196.73919908102147</v>
      </c>
    </row>
    <row r="155" spans="1:12">
      <c r="A155" s="45"/>
      <c r="B155" s="45" t="s">
        <v>165</v>
      </c>
      <c r="C155" s="22"/>
      <c r="D155" s="22"/>
      <c r="E155" s="22">
        <v>68764.688838800008</v>
      </c>
      <c r="F155" s="22">
        <v>43343.905528000003</v>
      </c>
      <c r="G155" s="63">
        <v>112108.59436680001</v>
      </c>
      <c r="H155" s="63"/>
      <c r="I155" s="63"/>
      <c r="J155" s="63">
        <v>106.28950559760753</v>
      </c>
      <c r="K155" s="63">
        <v>66.996628168279571</v>
      </c>
      <c r="L155" s="63">
        <v>173.28613376588709</v>
      </c>
    </row>
    <row r="156" spans="1:12">
      <c r="A156" s="37">
        <v>47</v>
      </c>
      <c r="B156" s="30" t="s">
        <v>55</v>
      </c>
      <c r="C156" s="31">
        <v>346930</v>
      </c>
      <c r="D156" s="31">
        <v>0</v>
      </c>
      <c r="E156" s="52">
        <v>1112746</v>
      </c>
      <c r="F156" s="31">
        <v>393939</v>
      </c>
      <c r="G156" s="31">
        <v>1853615</v>
      </c>
      <c r="H156" s="32">
        <v>536.24932795698919</v>
      </c>
      <c r="I156" s="32" t="s">
        <v>203</v>
      </c>
      <c r="J156" s="32">
        <v>1719.9702956989247</v>
      </c>
      <c r="K156" s="32">
        <v>608.91108870967741</v>
      </c>
      <c r="L156" s="32">
        <v>2865.1307123655915</v>
      </c>
    </row>
    <row r="157" spans="1:12">
      <c r="A157" s="45"/>
      <c r="B157" s="45" t="s">
        <v>168</v>
      </c>
      <c r="C157" s="22">
        <v>346930</v>
      </c>
      <c r="D157" s="22">
        <v>0</v>
      </c>
      <c r="E157" s="22">
        <v>1112746</v>
      </c>
      <c r="F157" s="22">
        <v>393939</v>
      </c>
      <c r="G157" s="63">
        <v>1853615</v>
      </c>
      <c r="H157" s="63">
        <v>536.24932795698919</v>
      </c>
      <c r="I157" s="63"/>
      <c r="J157" s="63">
        <v>1719.9702956989247</v>
      </c>
      <c r="K157" s="63">
        <v>608.91108870967741</v>
      </c>
      <c r="L157" s="63">
        <v>2865.1307123655915</v>
      </c>
    </row>
    <row r="158" spans="1:12">
      <c r="A158" s="37">
        <v>48</v>
      </c>
      <c r="B158" s="30" t="s">
        <v>56</v>
      </c>
      <c r="C158" s="31">
        <v>0</v>
      </c>
      <c r="D158" s="31">
        <v>11139</v>
      </c>
      <c r="E158" s="52">
        <v>1179935</v>
      </c>
      <c r="F158" s="31">
        <v>709386</v>
      </c>
      <c r="G158" s="31">
        <v>1900460</v>
      </c>
      <c r="H158" s="32" t="s">
        <v>203</v>
      </c>
      <c r="I158" s="32">
        <v>17.217540322580646</v>
      </c>
      <c r="J158" s="32">
        <v>1823.8242607526879</v>
      </c>
      <c r="K158" s="32">
        <v>1096.4971774193548</v>
      </c>
      <c r="L158" s="32">
        <v>2937.5389784946233</v>
      </c>
    </row>
    <row r="159" spans="1:12">
      <c r="A159" s="45"/>
      <c r="B159" s="45" t="s">
        <v>169</v>
      </c>
      <c r="C159" s="22"/>
      <c r="D159" s="22">
        <v>11139</v>
      </c>
      <c r="E159" s="22">
        <v>1179935</v>
      </c>
      <c r="F159" s="22">
        <v>709386</v>
      </c>
      <c r="G159" s="63">
        <v>1900460</v>
      </c>
      <c r="H159" s="63"/>
      <c r="I159" s="63">
        <v>17.217540322580646</v>
      </c>
      <c r="J159" s="63">
        <v>1823.8242607526879</v>
      </c>
      <c r="K159" s="63">
        <v>1096.4971774193548</v>
      </c>
      <c r="L159" s="63">
        <v>2937.5389784946233</v>
      </c>
    </row>
    <row r="160" spans="1:12">
      <c r="A160" s="37">
        <v>49</v>
      </c>
      <c r="B160" s="30" t="s">
        <v>57</v>
      </c>
      <c r="C160" s="31">
        <v>0</v>
      </c>
      <c r="D160" s="31">
        <v>0</v>
      </c>
      <c r="E160" s="52">
        <v>120279</v>
      </c>
      <c r="F160" s="31">
        <v>189955</v>
      </c>
      <c r="G160" s="31">
        <v>310234</v>
      </c>
      <c r="H160" s="32" t="s">
        <v>203</v>
      </c>
      <c r="I160" s="32" t="s">
        <v>203</v>
      </c>
      <c r="J160" s="32">
        <v>185.9151209677419</v>
      </c>
      <c r="K160" s="32">
        <v>293.61323924731181</v>
      </c>
      <c r="L160" s="32">
        <v>479.52836021505368</v>
      </c>
    </row>
    <row r="161" spans="1:12">
      <c r="A161" s="45"/>
      <c r="B161" s="45" t="s">
        <v>170</v>
      </c>
      <c r="C161" s="22"/>
      <c r="D161" s="22"/>
      <c r="E161" s="22">
        <v>120279</v>
      </c>
      <c r="F161" s="22">
        <v>189955</v>
      </c>
      <c r="G161" s="63">
        <v>310234</v>
      </c>
      <c r="H161" s="63"/>
      <c r="I161" s="63"/>
      <c r="J161" s="63">
        <v>185.9151209677419</v>
      </c>
      <c r="K161" s="63">
        <v>293.61323924731181</v>
      </c>
      <c r="L161" s="63">
        <v>479.52836021505368</v>
      </c>
    </row>
    <row r="162" spans="1:12">
      <c r="A162" s="37">
        <v>50</v>
      </c>
      <c r="B162" s="30" t="s">
        <v>58</v>
      </c>
      <c r="C162" s="31">
        <v>1245</v>
      </c>
      <c r="D162" s="31">
        <v>0</v>
      </c>
      <c r="E162" s="52">
        <v>2740050</v>
      </c>
      <c r="F162" s="31">
        <v>358000</v>
      </c>
      <c r="G162" s="31">
        <v>3099295</v>
      </c>
      <c r="H162" s="32">
        <v>1.9243951612903223</v>
      </c>
      <c r="I162" s="32" t="s">
        <v>203</v>
      </c>
      <c r="J162" s="32">
        <v>4235.2923387096771</v>
      </c>
      <c r="K162" s="32">
        <v>553.36021505376345</v>
      </c>
      <c r="L162" s="32">
        <v>4790.5769489247314</v>
      </c>
    </row>
    <row r="163" spans="1:12">
      <c r="A163" s="45"/>
      <c r="B163" s="45" t="s">
        <v>171</v>
      </c>
      <c r="C163" s="22">
        <v>1245</v>
      </c>
      <c r="D163" s="22">
        <v>0</v>
      </c>
      <c r="E163" s="22">
        <v>2740050</v>
      </c>
      <c r="F163" s="22">
        <v>358000</v>
      </c>
      <c r="G163" s="63">
        <v>3099295</v>
      </c>
      <c r="H163" s="63">
        <v>1.9243951612903223</v>
      </c>
      <c r="I163" s="63"/>
      <c r="J163" s="63">
        <v>4235.2923387096771</v>
      </c>
      <c r="K163" s="63">
        <v>553.36021505376345</v>
      </c>
      <c r="L163" s="63">
        <v>4790.5769489247314</v>
      </c>
    </row>
    <row r="164" spans="1:12">
      <c r="A164" s="37">
        <v>51</v>
      </c>
      <c r="B164" s="30" t="s">
        <v>59</v>
      </c>
      <c r="C164" s="31">
        <v>837838</v>
      </c>
      <c r="D164" s="31">
        <v>0</v>
      </c>
      <c r="E164" s="31">
        <v>1056742</v>
      </c>
      <c r="F164" s="31">
        <v>1407935</v>
      </c>
      <c r="G164" s="31">
        <v>3302515</v>
      </c>
      <c r="H164" s="32">
        <v>1295.0452956989247</v>
      </c>
      <c r="I164" s="32" t="s">
        <v>203</v>
      </c>
      <c r="J164" s="32">
        <v>1633.4049731182793</v>
      </c>
      <c r="K164" s="32">
        <v>2176.2436155913979</v>
      </c>
      <c r="L164" s="32">
        <v>5104.6938844086017</v>
      </c>
    </row>
    <row r="165" spans="1:12">
      <c r="A165" s="45"/>
      <c r="B165" s="45" t="s">
        <v>172</v>
      </c>
      <c r="C165" s="22">
        <v>837838</v>
      </c>
      <c r="D165" s="22"/>
      <c r="E165" s="22">
        <v>888403</v>
      </c>
      <c r="F165" s="22">
        <v>1246828</v>
      </c>
      <c r="G165" s="63">
        <v>2973069</v>
      </c>
      <c r="H165" s="63">
        <v>1295.0452956989247</v>
      </c>
      <c r="I165" s="63"/>
      <c r="J165" s="63">
        <v>1373.2035618279569</v>
      </c>
      <c r="K165" s="63">
        <v>1927.2206989247309</v>
      </c>
      <c r="L165" s="63">
        <v>4595.4695564516123</v>
      </c>
    </row>
    <row r="166" spans="1:12">
      <c r="A166" s="45"/>
      <c r="B166" s="45" t="s">
        <v>173</v>
      </c>
      <c r="C166" s="22"/>
      <c r="D166" s="22"/>
      <c r="E166" s="22">
        <v>168339</v>
      </c>
      <c r="F166" s="22">
        <v>127145</v>
      </c>
      <c r="G166" s="63">
        <v>295484</v>
      </c>
      <c r="H166" s="63"/>
      <c r="I166" s="63"/>
      <c r="J166" s="63">
        <v>260.20141129032254</v>
      </c>
      <c r="K166" s="63">
        <v>196.52788978494624</v>
      </c>
      <c r="L166" s="63">
        <v>456.72930107526878</v>
      </c>
    </row>
    <row r="167" spans="1:12">
      <c r="A167" s="45"/>
      <c r="B167" s="45" t="s">
        <v>174</v>
      </c>
      <c r="C167" s="22"/>
      <c r="D167" s="22"/>
      <c r="E167" s="22"/>
      <c r="F167" s="22">
        <v>33962</v>
      </c>
      <c r="G167" s="63">
        <v>33962</v>
      </c>
      <c r="H167" s="63"/>
      <c r="I167" s="63"/>
      <c r="J167" s="63"/>
      <c r="K167" s="63">
        <v>52.495026881720428</v>
      </c>
      <c r="L167" s="63">
        <v>52.495026881720428</v>
      </c>
    </row>
    <row r="168" spans="1:12">
      <c r="A168" s="37">
        <v>52</v>
      </c>
      <c r="B168" s="30" t="s">
        <v>60</v>
      </c>
      <c r="C168" s="31">
        <v>597214</v>
      </c>
      <c r="D168" s="31">
        <v>0</v>
      </c>
      <c r="E168" s="31">
        <v>1644625</v>
      </c>
      <c r="F168" s="31">
        <v>1036400</v>
      </c>
      <c r="G168" s="31">
        <v>3278239</v>
      </c>
      <c r="H168" s="32">
        <v>923.11303763440856</v>
      </c>
      <c r="I168" s="32" t="s">
        <v>203</v>
      </c>
      <c r="J168" s="32">
        <v>2542.0950940860216</v>
      </c>
      <c r="K168" s="32">
        <v>1601.9623655913977</v>
      </c>
      <c r="L168" s="32">
        <v>5067.1704973118276</v>
      </c>
    </row>
    <row r="169" spans="1:12">
      <c r="A169" s="45"/>
      <c r="B169" s="45" t="s">
        <v>184</v>
      </c>
      <c r="C169" s="22">
        <v>597214</v>
      </c>
      <c r="D169" s="22"/>
      <c r="E169" s="22">
        <v>1644625</v>
      </c>
      <c r="F169" s="22">
        <v>1036400</v>
      </c>
      <c r="G169" s="63">
        <v>3278239</v>
      </c>
      <c r="H169" s="63">
        <v>923.11303763440856</v>
      </c>
      <c r="I169" s="63"/>
      <c r="J169" s="63">
        <v>2542.0950940860216</v>
      </c>
      <c r="K169" s="63">
        <v>1601.9623655913977</v>
      </c>
      <c r="L169" s="63">
        <v>5067.1704973118276</v>
      </c>
    </row>
    <row r="170" spans="1:12">
      <c r="A170" s="37">
        <v>53</v>
      </c>
      <c r="B170" s="30" t="s">
        <v>61</v>
      </c>
      <c r="C170" s="31">
        <v>152352</v>
      </c>
      <c r="D170" s="31">
        <v>0</v>
      </c>
      <c r="E170" s="31">
        <v>1626707</v>
      </c>
      <c r="F170" s="31">
        <v>757220</v>
      </c>
      <c r="G170" s="31">
        <v>2536279</v>
      </c>
      <c r="H170" s="32">
        <v>235.49032258064514</v>
      </c>
      <c r="I170" s="32" t="s">
        <v>203</v>
      </c>
      <c r="J170" s="32">
        <v>2514.399260752688</v>
      </c>
      <c r="K170" s="32">
        <v>1170.4341397849462</v>
      </c>
      <c r="L170" s="32">
        <v>3920.3237231182793</v>
      </c>
    </row>
    <row r="171" spans="1:12">
      <c r="A171" s="45"/>
      <c r="B171" s="45" t="s">
        <v>185</v>
      </c>
      <c r="C171" s="22"/>
      <c r="D171" s="22"/>
      <c r="E171" s="22">
        <v>109421</v>
      </c>
      <c r="F171" s="22">
        <v>95354</v>
      </c>
      <c r="G171" s="63">
        <v>204775</v>
      </c>
      <c r="H171" s="63"/>
      <c r="I171" s="63"/>
      <c r="J171" s="63">
        <v>169.13192204301072</v>
      </c>
      <c r="K171" s="63">
        <v>147.38857526881719</v>
      </c>
      <c r="L171" s="63">
        <v>316.52049731182791</v>
      </c>
    </row>
    <row r="172" spans="1:12">
      <c r="A172" s="45"/>
      <c r="B172" s="45" t="s">
        <v>186</v>
      </c>
      <c r="C172" s="22"/>
      <c r="D172" s="22"/>
      <c r="E172" s="22">
        <v>113694</v>
      </c>
      <c r="F172" s="22">
        <v>117369</v>
      </c>
      <c r="G172" s="63">
        <v>231063</v>
      </c>
      <c r="H172" s="63"/>
      <c r="I172" s="63"/>
      <c r="J172" s="63">
        <v>175.73669354838708</v>
      </c>
      <c r="K172" s="63">
        <v>181.41713709677418</v>
      </c>
      <c r="L172" s="63">
        <v>357.15383064516129</v>
      </c>
    </row>
    <row r="173" spans="1:12">
      <c r="A173" s="45"/>
      <c r="B173" s="45" t="s">
        <v>187</v>
      </c>
      <c r="C173" s="22"/>
      <c r="D173" s="22"/>
      <c r="E173" s="22">
        <v>22292</v>
      </c>
      <c r="F173" s="22">
        <v>9626</v>
      </c>
      <c r="G173" s="63">
        <v>31918</v>
      </c>
      <c r="H173" s="63"/>
      <c r="I173" s="63"/>
      <c r="J173" s="63">
        <v>34.456720430107524</v>
      </c>
      <c r="K173" s="63">
        <v>14.878897849462364</v>
      </c>
      <c r="L173" s="63">
        <v>49.335618279569886</v>
      </c>
    </row>
    <row r="174" spans="1:12">
      <c r="A174" s="45"/>
      <c r="B174" s="45" t="s">
        <v>188</v>
      </c>
      <c r="C174" s="22"/>
      <c r="D174" s="22"/>
      <c r="E174" s="22">
        <v>120618</v>
      </c>
      <c r="F174" s="22">
        <v>1353</v>
      </c>
      <c r="G174" s="63">
        <v>121971</v>
      </c>
      <c r="H174" s="63"/>
      <c r="I174" s="63"/>
      <c r="J174" s="63">
        <v>186.4391129032258</v>
      </c>
      <c r="K174" s="63">
        <v>2.0913306451612903</v>
      </c>
      <c r="L174" s="63">
        <v>188.5304435483871</v>
      </c>
    </row>
    <row r="175" spans="1:12">
      <c r="A175" s="45"/>
      <c r="B175" s="45" t="s">
        <v>189</v>
      </c>
      <c r="C175" s="22"/>
      <c r="D175" s="22"/>
      <c r="E175" s="22">
        <v>25842</v>
      </c>
      <c r="F175" s="22"/>
      <c r="G175" s="63">
        <v>25842</v>
      </c>
      <c r="H175" s="63"/>
      <c r="I175" s="63"/>
      <c r="J175" s="63">
        <v>39.94395161290322</v>
      </c>
      <c r="K175" s="63"/>
      <c r="L175" s="63">
        <v>39.94395161290322</v>
      </c>
    </row>
    <row r="176" spans="1:12">
      <c r="A176" s="45"/>
      <c r="B176" s="45" t="s">
        <v>190</v>
      </c>
      <c r="C176" s="22"/>
      <c r="D176" s="22"/>
      <c r="E176" s="22">
        <v>386748</v>
      </c>
      <c r="F176" s="22"/>
      <c r="G176" s="63">
        <v>386748</v>
      </c>
      <c r="H176" s="63"/>
      <c r="I176" s="63"/>
      <c r="J176" s="63">
        <v>597.79596774193544</v>
      </c>
      <c r="K176" s="63"/>
      <c r="L176" s="63">
        <v>597.79596774193544</v>
      </c>
    </row>
    <row r="177" spans="1:12">
      <c r="A177" s="45"/>
      <c r="B177" s="45" t="s">
        <v>191</v>
      </c>
      <c r="C177" s="22">
        <v>152352</v>
      </c>
      <c r="D177" s="22"/>
      <c r="E177" s="22">
        <v>72874</v>
      </c>
      <c r="F177" s="22">
        <v>19342</v>
      </c>
      <c r="G177" s="63">
        <v>244568</v>
      </c>
      <c r="H177" s="63">
        <v>235.49032258064514</v>
      </c>
      <c r="I177" s="63"/>
      <c r="J177" s="63">
        <v>112.64126344086021</v>
      </c>
      <c r="K177" s="63">
        <v>29.896908602150535</v>
      </c>
      <c r="L177" s="63">
        <v>378.02849462365589</v>
      </c>
    </row>
    <row r="178" spans="1:12">
      <c r="A178" s="45"/>
      <c r="B178" s="45" t="s">
        <v>192</v>
      </c>
      <c r="C178" s="22"/>
      <c r="D178" s="22"/>
      <c r="E178" s="22">
        <v>632658</v>
      </c>
      <c r="F178" s="22">
        <v>514176</v>
      </c>
      <c r="G178" s="63">
        <v>1146834</v>
      </c>
      <c r="H178" s="63"/>
      <c r="I178" s="63"/>
      <c r="J178" s="63">
        <v>977.89879032258057</v>
      </c>
      <c r="K178" s="63">
        <v>794.76129032258063</v>
      </c>
      <c r="L178" s="63">
        <v>1772.6600806451611</v>
      </c>
    </row>
    <row r="179" spans="1:12">
      <c r="A179" s="45"/>
      <c r="B179" s="45" t="s">
        <v>198</v>
      </c>
      <c r="C179" s="22"/>
      <c r="D179" s="22"/>
      <c r="E179" s="22">
        <v>142560</v>
      </c>
      <c r="F179" s="22"/>
      <c r="G179" s="63">
        <v>142560</v>
      </c>
      <c r="H179" s="63"/>
      <c r="I179" s="63"/>
      <c r="J179" s="63">
        <v>220.35483870967741</v>
      </c>
      <c r="K179" s="63"/>
      <c r="L179" s="63">
        <v>220.35483870967741</v>
      </c>
    </row>
    <row r="180" spans="1:12">
      <c r="A180" s="36">
        <v>54</v>
      </c>
      <c r="B180" s="54" t="s">
        <v>62</v>
      </c>
      <c r="C180" s="55">
        <v>0</v>
      </c>
      <c r="D180" s="55">
        <v>52640</v>
      </c>
      <c r="E180" s="55">
        <v>2379771</v>
      </c>
      <c r="F180" s="55">
        <v>549918</v>
      </c>
      <c r="G180" s="25">
        <v>2982329</v>
      </c>
      <c r="H180" s="26" t="s">
        <v>203</v>
      </c>
      <c r="I180" s="26">
        <v>81.365591397849457</v>
      </c>
      <c r="J180" s="26">
        <v>3678.4094758064512</v>
      </c>
      <c r="K180" s="26">
        <v>850.00766129032252</v>
      </c>
      <c r="L180" s="26">
        <v>4609.7827284946234</v>
      </c>
    </row>
    <row r="181" spans="1:12">
      <c r="A181" s="45"/>
      <c r="B181" s="45" t="s">
        <v>175</v>
      </c>
      <c r="C181" s="22"/>
      <c r="D181" s="22"/>
      <c r="E181" s="22">
        <v>711471</v>
      </c>
      <c r="F181" s="22">
        <v>247018</v>
      </c>
      <c r="G181" s="63">
        <v>958489</v>
      </c>
      <c r="H181" s="63"/>
      <c r="I181" s="63"/>
      <c r="J181" s="63">
        <v>1099.7199596774192</v>
      </c>
      <c r="K181" s="63">
        <v>381.81545698924725</v>
      </c>
      <c r="L181" s="63">
        <v>1481.5354166666664</v>
      </c>
    </row>
    <row r="182" spans="1:12">
      <c r="A182" s="45"/>
      <c r="B182" s="45" t="s">
        <v>176</v>
      </c>
      <c r="C182" s="22"/>
      <c r="D182" s="22"/>
      <c r="E182" s="22">
        <v>562763</v>
      </c>
      <c r="F182" s="22">
        <v>34836</v>
      </c>
      <c r="G182" s="63">
        <v>597599</v>
      </c>
      <c r="H182" s="63"/>
      <c r="I182" s="63"/>
      <c r="J182" s="63">
        <v>869.86216397849455</v>
      </c>
      <c r="K182" s="63">
        <v>53.845967741935475</v>
      </c>
      <c r="L182" s="63">
        <v>923.70813172043006</v>
      </c>
    </row>
    <row r="183" spans="1:12">
      <c r="A183" s="45"/>
      <c r="B183" s="45" t="s">
        <v>177</v>
      </c>
      <c r="C183" s="22"/>
      <c r="D183" s="22">
        <v>52640</v>
      </c>
      <c r="E183" s="22">
        <v>329970</v>
      </c>
      <c r="F183" s="22">
        <v>111939</v>
      </c>
      <c r="G183" s="63">
        <v>494549</v>
      </c>
      <c r="H183" s="63"/>
      <c r="I183" s="63">
        <v>81.365591397849457</v>
      </c>
      <c r="J183" s="63">
        <v>510.03427419354836</v>
      </c>
      <c r="K183" s="63">
        <v>173.02399193548388</v>
      </c>
      <c r="L183" s="63">
        <v>764.42385752688165</v>
      </c>
    </row>
    <row r="184" spans="1:12">
      <c r="A184" s="45"/>
      <c r="B184" s="45" t="s">
        <v>179</v>
      </c>
      <c r="C184" s="22"/>
      <c r="D184" s="22"/>
      <c r="E184" s="22">
        <v>182666</v>
      </c>
      <c r="F184" s="22">
        <v>21271</v>
      </c>
      <c r="G184" s="63">
        <v>203937</v>
      </c>
      <c r="H184" s="63"/>
      <c r="I184" s="63"/>
      <c r="J184" s="63">
        <v>282.34663978494621</v>
      </c>
      <c r="K184" s="63">
        <v>32.878561827956986</v>
      </c>
      <c r="L184" s="63">
        <v>315.22520161290322</v>
      </c>
    </row>
    <row r="185" spans="1:12">
      <c r="A185" s="45"/>
      <c r="B185" s="45" t="s">
        <v>178</v>
      </c>
      <c r="C185" s="22"/>
      <c r="D185" s="22"/>
      <c r="E185" s="22"/>
      <c r="F185" s="22">
        <v>8506</v>
      </c>
      <c r="G185" s="63">
        <v>8506</v>
      </c>
      <c r="H185" s="63"/>
      <c r="I185" s="63"/>
      <c r="J185" s="63"/>
      <c r="K185" s="63">
        <v>13.147715053763442</v>
      </c>
      <c r="L185" s="63">
        <v>13.147715053763442</v>
      </c>
    </row>
    <row r="186" spans="1:12" ht="30">
      <c r="A186" s="45"/>
      <c r="B186" s="48" t="s">
        <v>180</v>
      </c>
      <c r="C186" s="22"/>
      <c r="D186" s="22"/>
      <c r="E186" s="22">
        <v>109265</v>
      </c>
      <c r="F186" s="22"/>
      <c r="G186" s="63">
        <v>109265</v>
      </c>
      <c r="H186" s="63"/>
      <c r="I186" s="63"/>
      <c r="J186" s="63">
        <v>168.8907930107527</v>
      </c>
      <c r="K186" s="63"/>
      <c r="L186" s="63">
        <v>168.8907930107527</v>
      </c>
    </row>
    <row r="187" spans="1:12">
      <c r="A187" s="45"/>
      <c r="B187" s="45" t="s">
        <v>181</v>
      </c>
      <c r="C187" s="22"/>
      <c r="D187" s="22"/>
      <c r="E187" s="22">
        <v>449931</v>
      </c>
      <c r="F187" s="22">
        <v>117811</v>
      </c>
      <c r="G187" s="63">
        <v>567742</v>
      </c>
      <c r="H187" s="63"/>
      <c r="I187" s="63"/>
      <c r="J187" s="63">
        <v>695.45786290322576</v>
      </c>
      <c r="K187" s="63">
        <v>182.10033602150537</v>
      </c>
      <c r="L187" s="63">
        <v>877.55819892473119</v>
      </c>
    </row>
    <row r="188" spans="1:12">
      <c r="A188" s="45"/>
      <c r="B188" s="45" t="s">
        <v>182</v>
      </c>
      <c r="C188" s="22"/>
      <c r="D188" s="22"/>
      <c r="E188" s="22">
        <v>12073</v>
      </c>
      <c r="F188" s="22"/>
      <c r="G188" s="63">
        <v>12073</v>
      </c>
      <c r="H188" s="63"/>
      <c r="I188" s="63"/>
      <c r="J188" s="63">
        <v>18.661223118279569</v>
      </c>
      <c r="K188" s="63"/>
      <c r="L188" s="63">
        <v>18.661223118279569</v>
      </c>
    </row>
    <row r="189" spans="1:12">
      <c r="A189" s="45"/>
      <c r="B189" s="45" t="s">
        <v>183</v>
      </c>
      <c r="C189" s="22"/>
      <c r="D189" s="22"/>
      <c r="E189" s="22">
        <v>21632</v>
      </c>
      <c r="F189" s="22">
        <v>8537</v>
      </c>
      <c r="G189" s="63">
        <v>30169</v>
      </c>
      <c r="H189" s="63"/>
      <c r="I189" s="63"/>
      <c r="J189" s="63">
        <v>33.43655913978494</v>
      </c>
      <c r="K189" s="63">
        <v>13.195631720430107</v>
      </c>
      <c r="L189" s="63">
        <v>46.632190860215047</v>
      </c>
    </row>
    <row r="190" spans="1:12">
      <c r="A190" s="38">
        <v>55</v>
      </c>
      <c r="B190" s="27" t="s">
        <v>63</v>
      </c>
      <c r="C190" s="28">
        <v>104077</v>
      </c>
      <c r="D190" s="28">
        <v>943</v>
      </c>
      <c r="E190" s="28">
        <v>2537188</v>
      </c>
      <c r="F190" s="28">
        <v>1853241</v>
      </c>
      <c r="G190" s="28">
        <v>4495449</v>
      </c>
      <c r="H190" s="29">
        <v>160.87170698924729</v>
      </c>
      <c r="I190" s="29">
        <v>1.4575940860215053</v>
      </c>
      <c r="J190" s="29">
        <v>3921.7287634408599</v>
      </c>
      <c r="K190" s="29">
        <v>2864.5526209677419</v>
      </c>
      <c r="L190" s="29">
        <v>6948.6106854838708</v>
      </c>
    </row>
    <row r="191" spans="1:12">
      <c r="A191" s="40"/>
      <c r="B191" s="14" t="s">
        <v>193</v>
      </c>
      <c r="C191" s="15"/>
      <c r="D191" s="15">
        <v>943</v>
      </c>
      <c r="E191" s="15">
        <v>1753022</v>
      </c>
      <c r="F191" s="15">
        <v>1234364</v>
      </c>
      <c r="G191" s="15">
        <v>2988329</v>
      </c>
      <c r="H191" s="16"/>
      <c r="I191" s="16">
        <v>1.4575940860215053</v>
      </c>
      <c r="J191" s="16">
        <v>2709.6442204301075</v>
      </c>
      <c r="K191" s="16">
        <v>1907.9551075268814</v>
      </c>
      <c r="L191" s="16">
        <v>4619.0569220430098</v>
      </c>
    </row>
    <row r="192" spans="1:12">
      <c r="A192" s="40"/>
      <c r="B192" s="14" t="s">
        <v>194</v>
      </c>
      <c r="C192" s="15">
        <v>104077</v>
      </c>
      <c r="D192" s="15"/>
      <c r="E192" s="15">
        <v>784166</v>
      </c>
      <c r="F192" s="15">
        <v>618877</v>
      </c>
      <c r="G192" s="15">
        <v>1507120</v>
      </c>
      <c r="H192" s="16">
        <v>160.87170698924729</v>
      </c>
      <c r="I192" s="16"/>
      <c r="J192" s="16">
        <v>1212.0845430107527</v>
      </c>
      <c r="K192" s="16">
        <v>956.59751344086021</v>
      </c>
      <c r="L192" s="16">
        <v>2329.5537634408602</v>
      </c>
    </row>
    <row r="193" spans="1:12">
      <c r="A193" s="56">
        <v>56</v>
      </c>
      <c r="B193" s="57" t="s">
        <v>64</v>
      </c>
      <c r="C193" s="58">
        <v>377974</v>
      </c>
      <c r="D193" s="58">
        <v>0</v>
      </c>
      <c r="E193" s="58">
        <v>352224</v>
      </c>
      <c r="F193" s="58">
        <v>371573</v>
      </c>
      <c r="G193" s="58">
        <v>1101771</v>
      </c>
      <c r="H193" s="43">
        <v>584.23400537634404</v>
      </c>
      <c r="I193" s="43" t="s">
        <v>203</v>
      </c>
      <c r="J193" s="43">
        <v>544.43225806451608</v>
      </c>
      <c r="K193" s="43">
        <v>574.33998655913979</v>
      </c>
      <c r="L193" s="43">
        <v>1703.0062499999999</v>
      </c>
    </row>
    <row r="194" spans="1:12">
      <c r="A194" s="39"/>
      <c r="B194" s="13" t="s">
        <v>195</v>
      </c>
      <c r="C194" s="8">
        <v>377974</v>
      </c>
      <c r="D194" s="8"/>
      <c r="E194" s="8">
        <v>38744.639999999999</v>
      </c>
      <c r="F194" s="8">
        <v>44588.759999999995</v>
      </c>
      <c r="G194" s="8">
        <v>461307.4</v>
      </c>
      <c r="H194" s="9">
        <v>584.23400537634404</v>
      </c>
      <c r="I194" s="9"/>
      <c r="J194" s="9">
        <v>59.887548387096771</v>
      </c>
      <c r="K194" s="9">
        <v>68.920798387096752</v>
      </c>
      <c r="L194" s="9">
        <v>713.04235215053757</v>
      </c>
    </row>
    <row r="195" spans="1:12">
      <c r="A195" s="64"/>
      <c r="B195" s="13" t="s">
        <v>202</v>
      </c>
      <c r="C195" s="65"/>
      <c r="D195" s="65"/>
      <c r="E195" s="65">
        <v>313479.36</v>
      </c>
      <c r="F195" s="65">
        <v>326984.24</v>
      </c>
      <c r="G195" s="8">
        <v>640463.6</v>
      </c>
      <c r="H195" s="66"/>
      <c r="I195" s="66"/>
      <c r="J195" s="66">
        <v>484.54470967741929</v>
      </c>
      <c r="K195" s="66">
        <v>505.41918817204299</v>
      </c>
      <c r="L195" s="9">
        <v>989.96389784946223</v>
      </c>
    </row>
    <row r="196" spans="1:12">
      <c r="A196" s="33">
        <v>57</v>
      </c>
      <c r="B196" s="18" t="s">
        <v>65</v>
      </c>
      <c r="C196" s="19">
        <v>0</v>
      </c>
      <c r="D196" s="19">
        <v>16034</v>
      </c>
      <c r="E196" s="19">
        <v>2316850</v>
      </c>
      <c r="F196" s="19">
        <v>988423</v>
      </c>
      <c r="G196" s="19">
        <v>3321307</v>
      </c>
      <c r="H196" s="20" t="s">
        <v>203</v>
      </c>
      <c r="I196" s="20">
        <v>24.783736559139783</v>
      </c>
      <c r="J196" s="20">
        <v>3581.1525537634407</v>
      </c>
      <c r="K196" s="20">
        <v>1527.8043682795699</v>
      </c>
      <c r="L196" s="20">
        <v>5133.7406586021507</v>
      </c>
    </row>
    <row r="197" spans="1:12">
      <c r="A197" s="34"/>
      <c r="B197" s="21" t="s">
        <v>196</v>
      </c>
      <c r="C197" s="22"/>
      <c r="D197" s="22">
        <v>16034</v>
      </c>
      <c r="E197" s="22">
        <v>2316850</v>
      </c>
      <c r="F197" s="22">
        <v>988423</v>
      </c>
      <c r="G197" s="22">
        <v>3321307</v>
      </c>
      <c r="H197" s="23"/>
      <c r="I197" s="23">
        <v>24.783736559139783</v>
      </c>
      <c r="J197" s="23">
        <v>3581.1525537634407</v>
      </c>
      <c r="K197" s="23">
        <v>1527.8043682795699</v>
      </c>
      <c r="L197" s="23">
        <v>5133.7406586021507</v>
      </c>
    </row>
    <row r="198" spans="1:12">
      <c r="B198" s="59" t="s">
        <v>66</v>
      </c>
      <c r="C198" s="60">
        <f>C7+C9+C14+C16+C19+C24+C30+C32+C34+C41+C43+C47+C49+C56+C58+C60+C62+C66+C68+C70+C73+C75+C78+C80+C86+C93+C95+C98+C100+C102+C104+C106+C108+C111+C113+C115+C123+C125+C127+C130+C132+C139+C143+C145+C147+C156+C158+C160+C162+C164+C168+C170+C180+C190+C193+C196</f>
        <v>17035501</v>
      </c>
      <c r="D198" s="60">
        <f>D7+D9+D14+D16+D19+D24+D30+D32+D34+D41+D43+D47+D49+D56+D58+D60+D62+D66+D68+D70+D73+D75+D78+D80+D86+D93+D95+D98+D100+D102+D104+D106+D108+D111+D113+D115+D123+D125+D127+D130+D132+D139+D143+D145+D147+D156+D158+D160+D162+D164+D168+D170+D180+D190+D193+D196</f>
        <v>1798047</v>
      </c>
      <c r="E198" s="60">
        <f>E7+E9+E14+E16+E19+E24+E30+E32+E34+E41+E43+E47+E49+E56+E58+E60+E62+E66+E68+E70+E73+E75+E78+E80+E86+E93+E95+E98+E100+E102+E104+E106+E108+E111+E113+E115+E123+E125+E127+E130+E132+E139+E143+E145+E147+E156+E158+E160+E162+E164+E168+E170+E180+E190+E193+E196</f>
        <v>95140527.407199994</v>
      </c>
      <c r="F198" s="60">
        <f>F7+F9+F14+F16+F19+F24+F30+F32+F34+F41+F43+F47+F49+F56+F58+F60+F62+F66+F68+F70+F73+F75+F78+F80+F86+F93+F95+F98+F100+F102+F104+F106+F108+F111+F113+F115+F123+F125+F127+F130+F132+F139+F143+F145+F147+F156+F158+F160+F162+F164+F168+F170+F180+F190+F193+F196</f>
        <v>44186969.248529792</v>
      </c>
      <c r="G198" s="61">
        <f>C198+D198+E198+F198</f>
        <v>158161044.65572977</v>
      </c>
      <c r="H198" s="62">
        <f>IF(C198/744*1.15=0,"0",C198/744*1.15)</f>
        <v>26331.755577956988</v>
      </c>
      <c r="I198" s="62">
        <f>IF(D198/744*1.15=0,"0",D198/744*1.15)</f>
        <v>2779.2393145161291</v>
      </c>
      <c r="J198" s="62">
        <f>IF(E198/744*1.15=0,"0",E198/744*1.15)</f>
        <v>147058.61091166665</v>
      </c>
      <c r="K198" s="62">
        <f>IF(F198/744*1.15=0,"0",F198/744*1.15)</f>
        <v>68299.750854582337</v>
      </c>
      <c r="L198" s="62">
        <f>H198+I198+J198+K198</f>
        <v>244469.3566587221</v>
      </c>
    </row>
    <row r="199" spans="1:12">
      <c r="C199" s="2" t="s">
        <v>69</v>
      </c>
    </row>
    <row r="200" spans="1:12">
      <c r="C200" s="73"/>
      <c r="D200" s="73"/>
      <c r="E200" s="73"/>
      <c r="F200" s="73"/>
      <c r="G200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zoomScale="90" zoomScaleNormal="90" workbookViewId="0">
      <pane xSplit="1" ySplit="6" topLeftCell="B187" activePane="bottomRight" state="frozen"/>
      <selection pane="topRight" activeCell="I1" sqref="I1"/>
      <selection pane="bottomLeft" activeCell="A29" sqref="A29"/>
      <selection pane="bottomRight" activeCell="I201" sqref="I201"/>
    </sheetView>
  </sheetViews>
  <sheetFormatPr defaultColWidth="9" defaultRowHeight="15"/>
  <cols>
    <col min="1" max="1" width="4.7109375" style="1" customWidth="1"/>
    <col min="2" max="2" width="50.425781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206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72" t="s">
        <v>9</v>
      </c>
      <c r="H6" s="72" t="s">
        <v>5</v>
      </c>
      <c r="I6" s="72" t="s">
        <v>6</v>
      </c>
      <c r="J6" s="72" t="s">
        <v>7</v>
      </c>
      <c r="K6" s="72" t="s">
        <v>8</v>
      </c>
      <c r="L6" s="72" t="s">
        <v>9</v>
      </c>
    </row>
    <row r="7" spans="1:13" s="2" customFormat="1">
      <c r="A7" s="33">
        <v>1</v>
      </c>
      <c r="B7" s="18" t="s">
        <v>10</v>
      </c>
      <c r="C7" s="19">
        <v>433260</v>
      </c>
      <c r="D7" s="19">
        <v>0</v>
      </c>
      <c r="E7" s="19">
        <v>1120319</v>
      </c>
      <c r="F7" s="19">
        <v>313088</v>
      </c>
      <c r="G7" s="19">
        <v>1866667</v>
      </c>
      <c r="H7" s="20">
        <v>669.6895161290322</v>
      </c>
      <c r="I7" s="20" t="s">
        <v>203</v>
      </c>
      <c r="J7" s="20">
        <v>1731.6758736559138</v>
      </c>
      <c r="K7" s="20">
        <v>483.9397849462365</v>
      </c>
      <c r="L7" s="20">
        <v>2885.3051747311829</v>
      </c>
    </row>
    <row r="8" spans="1:13" s="2" customFormat="1">
      <c r="A8" s="34"/>
      <c r="B8" s="35" t="s">
        <v>70</v>
      </c>
      <c r="C8" s="22">
        <v>433260</v>
      </c>
      <c r="D8" s="22">
        <v>0</v>
      </c>
      <c r="E8" s="22">
        <v>1120319</v>
      </c>
      <c r="F8" s="22">
        <v>313088</v>
      </c>
      <c r="G8" s="22">
        <v>1866667</v>
      </c>
      <c r="H8" s="22">
        <v>669.6895161290322</v>
      </c>
      <c r="I8" s="22"/>
      <c r="J8" s="22">
        <v>1731.6758736559138</v>
      </c>
      <c r="K8" s="22">
        <v>483.9397849462365</v>
      </c>
      <c r="L8" s="22">
        <v>2885.3051747311829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81620</v>
      </c>
      <c r="F9" s="25">
        <v>342556</v>
      </c>
      <c r="G9" s="25">
        <v>424176</v>
      </c>
      <c r="H9" s="26" t="s">
        <v>203</v>
      </c>
      <c r="I9" s="26" t="s">
        <v>203</v>
      </c>
      <c r="J9" s="26">
        <v>126.15994623655912</v>
      </c>
      <c r="K9" s="26">
        <v>529.48844086021506</v>
      </c>
      <c r="L9" s="26">
        <v>655.64838709677417</v>
      </c>
    </row>
    <row r="10" spans="1:13" s="2" customFormat="1">
      <c r="A10" s="35"/>
      <c r="B10" s="35" t="s">
        <v>71</v>
      </c>
      <c r="C10" s="22"/>
      <c r="D10" s="22"/>
      <c r="E10" s="22">
        <v>4489.1000000000004</v>
      </c>
      <c r="F10" s="22">
        <v>171278</v>
      </c>
      <c r="G10" s="22">
        <v>175767.1</v>
      </c>
      <c r="H10" s="22"/>
      <c r="I10" s="22"/>
      <c r="J10" s="22">
        <v>6.9387970430107524</v>
      </c>
      <c r="K10" s="22">
        <v>264.74422043010753</v>
      </c>
      <c r="L10" s="22">
        <v>271.6830174731183</v>
      </c>
    </row>
    <row r="11" spans="1:13" s="2" customFormat="1">
      <c r="A11" s="35"/>
      <c r="B11" s="35" t="s">
        <v>72</v>
      </c>
      <c r="C11" s="22"/>
      <c r="D11" s="22"/>
      <c r="E11" s="22">
        <v>47339.6</v>
      </c>
      <c r="F11" s="22">
        <v>167852.44</v>
      </c>
      <c r="G11" s="22">
        <v>215192.04</v>
      </c>
      <c r="H11" s="22"/>
      <c r="I11" s="22"/>
      <c r="J11" s="22">
        <v>73.172768817204286</v>
      </c>
      <c r="K11" s="22">
        <v>259.44933602150536</v>
      </c>
      <c r="L11" s="22">
        <v>332.62210483870967</v>
      </c>
    </row>
    <row r="12" spans="1:13" s="2" customFormat="1">
      <c r="A12" s="35"/>
      <c r="B12" s="35" t="s">
        <v>73</v>
      </c>
      <c r="C12" s="22"/>
      <c r="D12" s="22"/>
      <c r="E12" s="22">
        <v>8978.2000000000007</v>
      </c>
      <c r="F12" s="22">
        <v>3425.56</v>
      </c>
      <c r="G12" s="22">
        <v>12403.76</v>
      </c>
      <c r="H12" s="22"/>
      <c r="I12" s="22"/>
      <c r="J12" s="22">
        <v>13.877594086021505</v>
      </c>
      <c r="K12" s="22">
        <v>5.29488440860215</v>
      </c>
      <c r="L12" s="22">
        <v>19.172478494623654</v>
      </c>
    </row>
    <row r="13" spans="1:13" s="2" customFormat="1">
      <c r="A13" s="17"/>
      <c r="B13" s="17" t="s">
        <v>113</v>
      </c>
      <c r="C13" s="22"/>
      <c r="D13" s="22"/>
      <c r="E13" s="22">
        <v>20813.099999999999</v>
      </c>
      <c r="F13" s="22"/>
      <c r="G13" s="22">
        <v>20813.099999999999</v>
      </c>
      <c r="H13" s="22"/>
      <c r="I13" s="22"/>
      <c r="J13" s="22">
        <v>32.170786290322575</v>
      </c>
      <c r="K13" s="22"/>
      <c r="L13" s="22">
        <v>32.170786290322575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795856</v>
      </c>
      <c r="F14" s="31">
        <v>788701</v>
      </c>
      <c r="G14" s="31">
        <v>1584557</v>
      </c>
      <c r="H14" s="32" t="s">
        <v>203</v>
      </c>
      <c r="I14" s="32" t="s">
        <v>203</v>
      </c>
      <c r="J14" s="32">
        <v>1230.1537634408601</v>
      </c>
      <c r="K14" s="32">
        <v>1219.0942876344086</v>
      </c>
      <c r="L14" s="32">
        <v>2449.2480510752684</v>
      </c>
    </row>
    <row r="15" spans="1:13" s="2" customFormat="1">
      <c r="A15" s="35"/>
      <c r="B15" s="35" t="s">
        <v>74</v>
      </c>
      <c r="C15" s="22"/>
      <c r="D15" s="22"/>
      <c r="E15" s="22">
        <v>795856</v>
      </c>
      <c r="F15" s="22">
        <v>788701</v>
      </c>
      <c r="G15" s="22">
        <v>1584557</v>
      </c>
      <c r="H15" s="22"/>
      <c r="I15" s="22"/>
      <c r="J15" s="22">
        <v>1230.1537634408601</v>
      </c>
      <c r="K15" s="22">
        <v>1219.0942876344086</v>
      </c>
      <c r="L15" s="22">
        <v>2449.2480510752684</v>
      </c>
    </row>
    <row r="16" spans="1:13" s="2" customFormat="1">
      <c r="A16" s="37">
        <v>4</v>
      </c>
      <c r="B16" s="30" t="s">
        <v>13</v>
      </c>
      <c r="C16" s="31">
        <v>276713</v>
      </c>
      <c r="D16" s="31">
        <v>0</v>
      </c>
      <c r="E16" s="31">
        <v>788454</v>
      </c>
      <c r="F16" s="31">
        <v>278763</v>
      </c>
      <c r="G16" s="31">
        <v>1343930</v>
      </c>
      <c r="H16" s="32">
        <v>427.71498655913979</v>
      </c>
      <c r="I16" s="32" t="s">
        <v>203</v>
      </c>
      <c r="J16" s="32">
        <v>1218.7124999999999</v>
      </c>
      <c r="K16" s="32">
        <v>430.88366935483867</v>
      </c>
      <c r="L16" s="32">
        <v>2077.3111559139784</v>
      </c>
    </row>
    <row r="17" spans="1:12" s="2" customFormat="1">
      <c r="A17" s="35"/>
      <c r="B17" s="35" t="s">
        <v>80</v>
      </c>
      <c r="C17" s="22">
        <v>276713</v>
      </c>
      <c r="D17" s="22"/>
      <c r="E17" s="22">
        <v>65441.682000000001</v>
      </c>
      <c r="F17" s="22">
        <v>45995.895000000004</v>
      </c>
      <c r="G17" s="22">
        <v>388150.57700000005</v>
      </c>
      <c r="H17" s="22">
        <v>427.71498655913979</v>
      </c>
      <c r="I17" s="22"/>
      <c r="J17" s="22">
        <v>101.15313749999999</v>
      </c>
      <c r="K17" s="22">
        <v>71.095805443548386</v>
      </c>
      <c r="L17" s="22">
        <v>599.96392950268819</v>
      </c>
    </row>
    <row r="18" spans="1:12" s="2" customFormat="1">
      <c r="A18" s="35"/>
      <c r="B18" s="35" t="s">
        <v>81</v>
      </c>
      <c r="C18" s="22"/>
      <c r="D18" s="22"/>
      <c r="E18" s="22">
        <v>723012.31799999997</v>
      </c>
      <c r="F18" s="22">
        <v>232767.10499999998</v>
      </c>
      <c r="G18" s="22">
        <v>955779.42299999995</v>
      </c>
      <c r="H18" s="22"/>
      <c r="I18" s="22"/>
      <c r="J18" s="22">
        <v>1117.5593624999999</v>
      </c>
      <c r="K18" s="22">
        <v>359.78786391129029</v>
      </c>
      <c r="L18" s="22">
        <v>1477.3472264112902</v>
      </c>
    </row>
    <row r="19" spans="1:12" s="2" customFormat="1">
      <c r="A19" s="37">
        <v>5</v>
      </c>
      <c r="B19" s="30" t="s">
        <v>14</v>
      </c>
      <c r="C19" s="31">
        <v>201633</v>
      </c>
      <c r="D19" s="31">
        <v>298217</v>
      </c>
      <c r="E19" s="31">
        <v>3369962</v>
      </c>
      <c r="F19" s="31">
        <v>1276607</v>
      </c>
      <c r="G19" s="31">
        <v>5146419</v>
      </c>
      <c r="H19" s="32">
        <v>311.66391129032252</v>
      </c>
      <c r="I19" s="32">
        <v>460.9536962365591</v>
      </c>
      <c r="J19" s="32">
        <v>5208.9466397849455</v>
      </c>
      <c r="K19" s="32">
        <v>1973.2500672043009</v>
      </c>
      <c r="L19" s="32">
        <v>7954.8143145161275</v>
      </c>
    </row>
    <row r="20" spans="1:12" s="2" customFormat="1">
      <c r="A20" s="35"/>
      <c r="B20" s="35" t="s">
        <v>78</v>
      </c>
      <c r="C20" s="22">
        <v>201633</v>
      </c>
      <c r="D20" s="22">
        <v>298217</v>
      </c>
      <c r="E20" s="22">
        <v>1078388</v>
      </c>
      <c r="F20" s="22">
        <v>76596</v>
      </c>
      <c r="G20" s="22">
        <v>1654834</v>
      </c>
      <c r="H20" s="22">
        <v>311.66391129032252</v>
      </c>
      <c r="I20" s="22">
        <v>460.9536962365591</v>
      </c>
      <c r="J20" s="22">
        <v>1666.8631720430108</v>
      </c>
      <c r="K20" s="22">
        <v>118.39435483870967</v>
      </c>
      <c r="L20" s="22">
        <v>2557.8751344086022</v>
      </c>
    </row>
    <row r="21" spans="1:12" s="2" customFormat="1">
      <c r="A21" s="35"/>
      <c r="B21" s="35" t="s">
        <v>79</v>
      </c>
      <c r="C21" s="22"/>
      <c r="D21" s="22"/>
      <c r="E21" s="22">
        <v>977289</v>
      </c>
      <c r="F21" s="22">
        <v>663836</v>
      </c>
      <c r="G21" s="22">
        <v>1641125</v>
      </c>
      <c r="H21" s="22"/>
      <c r="I21" s="22"/>
      <c r="J21" s="22">
        <v>1510.5945564516128</v>
      </c>
      <c r="K21" s="22">
        <v>1026.0905913978495</v>
      </c>
      <c r="L21" s="22">
        <v>2536.6851478494623</v>
      </c>
    </row>
    <row r="22" spans="1:12" s="2" customFormat="1">
      <c r="A22" s="35"/>
      <c r="B22" s="35" t="s">
        <v>75</v>
      </c>
      <c r="C22" s="22"/>
      <c r="D22" s="22"/>
      <c r="E22" s="22">
        <v>1112087</v>
      </c>
      <c r="F22" s="22">
        <v>344684</v>
      </c>
      <c r="G22" s="22">
        <v>1456771</v>
      </c>
      <c r="H22" s="22"/>
      <c r="I22" s="22"/>
      <c r="J22" s="22">
        <v>1718.9516801075267</v>
      </c>
      <c r="K22" s="22">
        <v>532.77768817204299</v>
      </c>
      <c r="L22" s="22">
        <v>2251.7293682795698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202198</v>
      </c>
      <c r="F23" s="22">
        <v>191491</v>
      </c>
      <c r="G23" s="22">
        <v>393689</v>
      </c>
      <c r="H23" s="22"/>
      <c r="I23" s="22"/>
      <c r="J23" s="22">
        <v>312.53723118279567</v>
      </c>
      <c r="K23" s="22">
        <v>295.98743279569891</v>
      </c>
      <c r="L23" s="22">
        <v>608.52466397849457</v>
      </c>
    </row>
    <row r="24" spans="1:12" s="2" customFormat="1">
      <c r="A24" s="37">
        <v>6</v>
      </c>
      <c r="B24" s="30" t="s">
        <v>15</v>
      </c>
      <c r="C24" s="31">
        <v>8014</v>
      </c>
      <c r="D24" s="31">
        <v>0</v>
      </c>
      <c r="E24" s="31">
        <v>864047</v>
      </c>
      <c r="F24" s="31">
        <v>832508</v>
      </c>
      <c r="G24" s="31">
        <v>1704569</v>
      </c>
      <c r="H24" s="32">
        <v>12.387231182795698</v>
      </c>
      <c r="I24" s="32" t="s">
        <v>203</v>
      </c>
      <c r="J24" s="32">
        <v>1335.5565188172043</v>
      </c>
      <c r="K24" s="32">
        <v>1286.8067204301074</v>
      </c>
      <c r="L24" s="32">
        <v>2634.7504704301073</v>
      </c>
    </row>
    <row r="25" spans="1:12" s="2" customFormat="1">
      <c r="A25" s="35"/>
      <c r="B25" s="35" t="s">
        <v>83</v>
      </c>
      <c r="C25" s="22">
        <v>8014</v>
      </c>
      <c r="D25" s="22"/>
      <c r="E25" s="22">
        <v>40610.209000000003</v>
      </c>
      <c r="F25" s="22">
        <v>58275.560000000005</v>
      </c>
      <c r="G25" s="22">
        <v>106899.769</v>
      </c>
      <c r="H25" s="22">
        <v>12.387231182795698</v>
      </c>
      <c r="I25" s="22"/>
      <c r="J25" s="22">
        <v>62.771156384408599</v>
      </c>
      <c r="K25" s="22">
        <v>90.07647043010752</v>
      </c>
      <c r="L25" s="22">
        <v>165.23485799731182</v>
      </c>
    </row>
    <row r="26" spans="1:12" s="2" customFormat="1">
      <c r="A26" s="35"/>
      <c r="B26" s="35" t="s">
        <v>82</v>
      </c>
      <c r="C26" s="22"/>
      <c r="D26" s="22"/>
      <c r="E26" s="22">
        <v>291183.83900000004</v>
      </c>
      <c r="F26" s="22">
        <v>223112.144</v>
      </c>
      <c r="G26" s="22">
        <v>514295.98300000001</v>
      </c>
      <c r="H26" s="22"/>
      <c r="I26" s="22"/>
      <c r="J26" s="22">
        <v>450.08254684139791</v>
      </c>
      <c r="K26" s="22">
        <v>344.8642010752688</v>
      </c>
      <c r="L26" s="22">
        <v>794.94674791666671</v>
      </c>
    </row>
    <row r="27" spans="1:12" s="2" customFormat="1">
      <c r="A27" s="35"/>
      <c r="B27" s="35" t="s">
        <v>84</v>
      </c>
      <c r="C27" s="22"/>
      <c r="D27" s="22"/>
      <c r="E27" s="22">
        <v>48386.631999999998</v>
      </c>
      <c r="F27" s="22">
        <v>28305.272000000001</v>
      </c>
      <c r="G27" s="22">
        <v>76691.903999999995</v>
      </c>
      <c r="H27" s="22"/>
      <c r="I27" s="22"/>
      <c r="J27" s="22">
        <v>74.791165053763436</v>
      </c>
      <c r="K27" s="22">
        <v>43.751428494623653</v>
      </c>
      <c r="L27" s="22">
        <v>118.54259354838709</v>
      </c>
    </row>
    <row r="28" spans="1:12" s="2" customFormat="1">
      <c r="A28" s="35"/>
      <c r="B28" s="35" t="s">
        <v>85</v>
      </c>
      <c r="C28" s="22"/>
      <c r="D28" s="22"/>
      <c r="E28" s="22">
        <v>14688.799000000001</v>
      </c>
      <c r="F28" s="22">
        <v>19980.191999999999</v>
      </c>
      <c r="G28" s="22">
        <v>34668.991000000002</v>
      </c>
      <c r="H28" s="22"/>
      <c r="I28" s="22"/>
      <c r="J28" s="22">
        <v>22.704460819892471</v>
      </c>
      <c r="K28" s="22">
        <v>30.883361290322579</v>
      </c>
      <c r="L28" s="22">
        <v>53.58782211021505</v>
      </c>
    </row>
    <row r="29" spans="1:12" s="2" customFormat="1">
      <c r="A29" s="35"/>
      <c r="B29" s="35" t="s">
        <v>86</v>
      </c>
      <c r="C29" s="22"/>
      <c r="D29" s="22"/>
      <c r="E29" s="22">
        <v>469177.52099999995</v>
      </c>
      <c r="F29" s="22">
        <v>502834.83199999999</v>
      </c>
      <c r="G29" s="22">
        <v>972012.35299999989</v>
      </c>
      <c r="H29" s="22"/>
      <c r="I29" s="22"/>
      <c r="J29" s="22">
        <v>725.20718971774181</v>
      </c>
      <c r="K29" s="22">
        <v>777.23125913978481</v>
      </c>
      <c r="L29" s="22">
        <v>1502.4384488575265</v>
      </c>
    </row>
    <row r="30" spans="1:12" s="2" customFormat="1">
      <c r="A30" s="37">
        <v>8</v>
      </c>
      <c r="B30" s="30" t="s">
        <v>16</v>
      </c>
      <c r="C30" s="31">
        <v>760243</v>
      </c>
      <c r="D30" s="31">
        <v>0</v>
      </c>
      <c r="E30" s="31">
        <v>1410314</v>
      </c>
      <c r="F30" s="31">
        <v>917813</v>
      </c>
      <c r="G30" s="31">
        <v>3088370</v>
      </c>
      <c r="H30" s="32">
        <v>1175.1067876344086</v>
      </c>
      <c r="I30" s="32" t="s">
        <v>203</v>
      </c>
      <c r="J30" s="32">
        <v>2179.9208333333331</v>
      </c>
      <c r="K30" s="32">
        <v>1418.662567204301</v>
      </c>
      <c r="L30" s="32">
        <v>4773.6901881720423</v>
      </c>
    </row>
    <row r="31" spans="1:12" s="2" customFormat="1" ht="14.25" customHeight="1">
      <c r="A31" s="35"/>
      <c r="B31" s="35" t="s">
        <v>87</v>
      </c>
      <c r="C31" s="22">
        <v>760243</v>
      </c>
      <c r="D31" s="22">
        <v>0</v>
      </c>
      <c r="E31" s="22">
        <v>1410314</v>
      </c>
      <c r="F31" s="22">
        <v>917813</v>
      </c>
      <c r="G31" s="22">
        <v>3088370</v>
      </c>
      <c r="H31" s="22">
        <v>1175.1067876344086</v>
      </c>
      <c r="I31" s="22"/>
      <c r="J31" s="22">
        <v>2179.9208333333331</v>
      </c>
      <c r="K31" s="22">
        <v>1418.662567204301</v>
      </c>
      <c r="L31" s="22">
        <v>4773.6901881720423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1342541</v>
      </c>
      <c r="F32" s="31">
        <v>364225</v>
      </c>
      <c r="G32" s="31">
        <v>1706766</v>
      </c>
      <c r="H32" s="32" t="s">
        <v>203</v>
      </c>
      <c r="I32" s="32" t="s">
        <v>203</v>
      </c>
      <c r="J32" s="32">
        <v>2075.1641801075266</v>
      </c>
      <c r="K32" s="32">
        <v>562.98219086021504</v>
      </c>
      <c r="L32" s="32">
        <v>2638.1463709677419</v>
      </c>
    </row>
    <row r="33" spans="1:12" s="2" customFormat="1">
      <c r="A33" s="35"/>
      <c r="B33" s="35" t="s">
        <v>88</v>
      </c>
      <c r="C33" s="22"/>
      <c r="D33" s="22"/>
      <c r="E33" s="22">
        <v>1342541</v>
      </c>
      <c r="F33" s="22">
        <v>364225</v>
      </c>
      <c r="G33" s="22">
        <v>1706766</v>
      </c>
      <c r="H33" s="22"/>
      <c r="I33" s="22"/>
      <c r="J33" s="22">
        <v>2075.1641801075266</v>
      </c>
      <c r="K33" s="22">
        <v>562.98219086021504</v>
      </c>
      <c r="L33" s="22">
        <v>2638.1463709677419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1401002</v>
      </c>
      <c r="F34" s="31">
        <v>786236</v>
      </c>
      <c r="G34" s="31">
        <v>2187238</v>
      </c>
      <c r="H34" s="32" t="s">
        <v>203</v>
      </c>
      <c r="I34" s="32" t="s">
        <v>203</v>
      </c>
      <c r="J34" s="32">
        <v>2165.5272849462363</v>
      </c>
      <c r="K34" s="32">
        <v>1215.2841397849461</v>
      </c>
      <c r="L34" s="32">
        <v>3380.8114247311823</v>
      </c>
    </row>
    <row r="35" spans="1:12" s="2" customFormat="1">
      <c r="A35" s="35"/>
      <c r="B35" s="35" t="s">
        <v>93</v>
      </c>
      <c r="C35" s="22"/>
      <c r="D35" s="22"/>
      <c r="E35" s="22">
        <v>668278</v>
      </c>
      <c r="F35" s="22">
        <v>172972</v>
      </c>
      <c r="G35" s="22">
        <v>841250</v>
      </c>
      <c r="H35" s="22"/>
      <c r="I35" s="22"/>
      <c r="J35" s="22">
        <v>1032.9565860215052</v>
      </c>
      <c r="K35" s="22">
        <v>267.36263440860216</v>
      </c>
      <c r="L35" s="22">
        <v>1300.3192204301074</v>
      </c>
    </row>
    <row r="36" spans="1:12" s="2" customFormat="1">
      <c r="A36" s="35"/>
      <c r="B36" s="35" t="s">
        <v>90</v>
      </c>
      <c r="C36" s="22"/>
      <c r="D36" s="22"/>
      <c r="E36" s="22">
        <v>528318</v>
      </c>
      <c r="F36" s="22">
        <v>292715</v>
      </c>
      <c r="G36" s="22">
        <v>821033</v>
      </c>
      <c r="H36" s="22"/>
      <c r="I36" s="22"/>
      <c r="J36" s="63">
        <v>816.62056451612898</v>
      </c>
      <c r="K36" s="22">
        <v>452.44926075268813</v>
      </c>
      <c r="L36" s="22">
        <v>1269.0698252688171</v>
      </c>
    </row>
    <row r="37" spans="1:12" s="2" customFormat="1">
      <c r="A37" s="35"/>
      <c r="B37" s="35" t="s">
        <v>89</v>
      </c>
      <c r="C37" s="22"/>
      <c r="D37" s="22"/>
      <c r="E37" s="22">
        <v>98911</v>
      </c>
      <c r="F37" s="22">
        <v>152530</v>
      </c>
      <c r="G37" s="22">
        <v>251441</v>
      </c>
      <c r="H37" s="22"/>
      <c r="I37" s="22"/>
      <c r="J37" s="22">
        <v>152.88662634408601</v>
      </c>
      <c r="K37" s="22">
        <v>235.76545698924727</v>
      </c>
      <c r="L37" s="22">
        <v>388.65208333333328</v>
      </c>
    </row>
    <row r="38" spans="1:12" s="2" customFormat="1">
      <c r="A38" s="35"/>
      <c r="B38" s="35" t="s">
        <v>91</v>
      </c>
      <c r="C38" s="22"/>
      <c r="D38" s="22"/>
      <c r="E38" s="22">
        <v>91485</v>
      </c>
      <c r="F38" s="22">
        <v>148913</v>
      </c>
      <c r="G38" s="22">
        <v>240398</v>
      </c>
      <c r="H38" s="22"/>
      <c r="I38" s="22"/>
      <c r="J38" s="22">
        <v>141.40826612903226</v>
      </c>
      <c r="K38" s="22">
        <v>230.17466397849461</v>
      </c>
      <c r="L38" s="22">
        <v>371.58293010752686</v>
      </c>
    </row>
    <row r="39" spans="1:12" s="2" customFormat="1">
      <c r="A39" s="35"/>
      <c r="B39" s="35" t="s">
        <v>92</v>
      </c>
      <c r="C39" s="22"/>
      <c r="D39" s="22"/>
      <c r="E39" s="22">
        <v>0</v>
      </c>
      <c r="F39" s="22">
        <v>7155</v>
      </c>
      <c r="G39" s="22">
        <v>7155</v>
      </c>
      <c r="H39" s="22"/>
      <c r="I39" s="22"/>
      <c r="J39" s="22" t="s">
        <v>203</v>
      </c>
      <c r="K39" s="22">
        <v>11.059475806451612</v>
      </c>
      <c r="L39" s="22">
        <v>11.059475806451612</v>
      </c>
    </row>
    <row r="40" spans="1:12" s="2" customFormat="1">
      <c r="A40" s="35"/>
      <c r="B40" s="35" t="s">
        <v>77</v>
      </c>
      <c r="C40" s="22"/>
      <c r="D40" s="22"/>
      <c r="E40" s="22">
        <v>14010</v>
      </c>
      <c r="F40" s="22">
        <v>11951</v>
      </c>
      <c r="G40" s="22">
        <v>25961</v>
      </c>
      <c r="H40" s="22"/>
      <c r="I40" s="22"/>
      <c r="J40" s="22">
        <v>21.655241935483872</v>
      </c>
      <c r="K40" s="22">
        <v>18.472647849462362</v>
      </c>
      <c r="L40" s="22">
        <v>40.127889784946234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538036</v>
      </c>
      <c r="E41" s="31">
        <v>591730</v>
      </c>
      <c r="F41" s="31">
        <v>997167</v>
      </c>
      <c r="G41" s="31">
        <v>2126933</v>
      </c>
      <c r="H41" s="32" t="s">
        <v>203</v>
      </c>
      <c r="I41" s="32">
        <v>831.64166666666654</v>
      </c>
      <c r="J41" s="32">
        <v>914.63642473118273</v>
      </c>
      <c r="K41" s="32">
        <v>1541.3199596774193</v>
      </c>
      <c r="L41" s="32">
        <v>3287.5980510752688</v>
      </c>
    </row>
    <row r="42" spans="1:12" s="2" customFormat="1">
      <c r="A42" s="35"/>
      <c r="B42" s="35" t="s">
        <v>94</v>
      </c>
      <c r="C42" s="22">
        <v>0</v>
      </c>
      <c r="D42" s="22">
        <v>538036</v>
      </c>
      <c r="E42" s="22">
        <v>591730</v>
      </c>
      <c r="F42" s="22">
        <v>997167</v>
      </c>
      <c r="G42" s="22">
        <v>2126933</v>
      </c>
      <c r="H42" s="22"/>
      <c r="I42" s="22">
        <v>831.64166666666654</v>
      </c>
      <c r="J42" s="22">
        <v>914.63642473118273</v>
      </c>
      <c r="K42" s="22">
        <v>1541.3199596774193</v>
      </c>
      <c r="L42" s="22">
        <v>3287.5980510752688</v>
      </c>
    </row>
    <row r="43" spans="1:12" s="10" customFormat="1" ht="16.5" customHeight="1">
      <c r="A43" s="37">
        <v>12</v>
      </c>
      <c r="B43" s="30" t="s">
        <v>20</v>
      </c>
      <c r="C43" s="41">
        <v>6135089</v>
      </c>
      <c r="D43" s="41">
        <v>1019153</v>
      </c>
      <c r="E43" s="41">
        <v>13986686</v>
      </c>
      <c r="F43" s="41">
        <v>2482793</v>
      </c>
      <c r="G43" s="31">
        <v>23623721</v>
      </c>
      <c r="H43" s="42">
        <v>9483.0004704301082</v>
      </c>
      <c r="I43" s="42">
        <v>1575.3036962365591</v>
      </c>
      <c r="J43" s="32">
        <v>21619.205510752687</v>
      </c>
      <c r="K43" s="32">
        <v>3837.6504704301074</v>
      </c>
      <c r="L43" s="32">
        <v>36515.160147849456</v>
      </c>
    </row>
    <row r="44" spans="1:12" s="2" customFormat="1">
      <c r="A44" s="17"/>
      <c r="B44" s="17" t="s">
        <v>95</v>
      </c>
      <c r="C44" s="22">
        <v>5278882</v>
      </c>
      <c r="D44" s="22">
        <v>1019153</v>
      </c>
      <c r="E44" s="22">
        <v>13722818</v>
      </c>
      <c r="F44" s="22">
        <v>2352444</v>
      </c>
      <c r="G44" s="22">
        <v>22373297</v>
      </c>
      <c r="H44" s="22">
        <v>8159.5622311827947</v>
      </c>
      <c r="I44" s="22">
        <v>1575.3036962365591</v>
      </c>
      <c r="J44" s="22">
        <v>21211.345026881718</v>
      </c>
      <c r="K44" s="22">
        <v>3636.1701612903225</v>
      </c>
      <c r="L44" s="22">
        <v>34582.381115591394</v>
      </c>
    </row>
    <row r="45" spans="1:12" s="2" customFormat="1">
      <c r="A45" s="17"/>
      <c r="B45" s="17" t="s">
        <v>96</v>
      </c>
      <c r="C45" s="22"/>
      <c r="D45" s="22"/>
      <c r="E45" s="69">
        <v>263868</v>
      </c>
      <c r="F45" s="69">
        <v>130349</v>
      </c>
      <c r="G45" s="22">
        <v>394217</v>
      </c>
      <c r="H45" s="22"/>
      <c r="I45" s="22"/>
      <c r="J45" s="22">
        <v>407.86048387096776</v>
      </c>
      <c r="K45" s="22">
        <v>201.48030913978491</v>
      </c>
      <c r="L45" s="22">
        <v>609.34079301075269</v>
      </c>
    </row>
    <row r="46" spans="1:12" s="2" customFormat="1">
      <c r="A46" s="17"/>
      <c r="B46" s="17" t="s">
        <v>97</v>
      </c>
      <c r="C46" s="22">
        <v>856207</v>
      </c>
      <c r="D46" s="22"/>
      <c r="E46" s="22"/>
      <c r="F46" s="22"/>
      <c r="G46" s="22">
        <v>856207</v>
      </c>
      <c r="H46" s="22">
        <v>1323.4382392473117</v>
      </c>
      <c r="I46" s="22"/>
      <c r="J46" s="22"/>
      <c r="K46" s="22"/>
      <c r="L46" s="22">
        <v>1323.4382392473117</v>
      </c>
    </row>
    <row r="47" spans="1:12" s="2" customFormat="1" ht="14.25" customHeight="1">
      <c r="A47" s="37">
        <v>13</v>
      </c>
      <c r="B47" s="30" t="s">
        <v>21</v>
      </c>
      <c r="C47" s="41">
        <v>0</v>
      </c>
      <c r="D47" s="41">
        <v>0</v>
      </c>
      <c r="E47" s="41">
        <v>723698</v>
      </c>
      <c r="F47" s="41">
        <v>421089</v>
      </c>
      <c r="G47" s="31">
        <v>1144787</v>
      </c>
      <c r="H47" s="42" t="s">
        <v>203</v>
      </c>
      <c r="I47" s="42" t="s">
        <v>203</v>
      </c>
      <c r="J47" s="32">
        <v>1118.6192204301076</v>
      </c>
      <c r="K47" s="32">
        <v>650.876814516129</v>
      </c>
      <c r="L47" s="32">
        <v>1769.4960349462367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723698</v>
      </c>
      <c r="F48" s="22">
        <v>421089</v>
      </c>
      <c r="G48" s="22">
        <v>1144787</v>
      </c>
      <c r="H48" s="22"/>
      <c r="I48" s="22"/>
      <c r="J48" s="22">
        <v>1118.6192204301076</v>
      </c>
      <c r="K48" s="22">
        <v>650.876814516129</v>
      </c>
      <c r="L48" s="22">
        <v>1769.4960349462367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1481735</v>
      </c>
      <c r="F49" s="31">
        <v>186954</v>
      </c>
      <c r="G49" s="31">
        <v>1668689</v>
      </c>
      <c r="H49" s="32" t="s">
        <v>203</v>
      </c>
      <c r="I49" s="32" t="s">
        <v>203</v>
      </c>
      <c r="J49" s="32">
        <v>2290.3161962365589</v>
      </c>
      <c r="K49" s="32">
        <v>288.97459677419351</v>
      </c>
      <c r="L49" s="32">
        <v>2579.2907930107522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592693</v>
      </c>
      <c r="F50" s="22">
        <v>5609</v>
      </c>
      <c r="G50" s="22">
        <v>598302</v>
      </c>
      <c r="H50" s="22"/>
      <c r="I50" s="22"/>
      <c r="J50" s="22">
        <v>916.1249327956989</v>
      </c>
      <c r="K50" s="22">
        <v>8.6698252688172044</v>
      </c>
      <c r="L50" s="22">
        <v>924.79475806451615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148174</v>
      </c>
      <c r="F51" s="22">
        <v>130867</v>
      </c>
      <c r="G51" s="22">
        <v>279041</v>
      </c>
      <c r="H51" s="22"/>
      <c r="I51" s="22"/>
      <c r="J51" s="22">
        <v>229</v>
      </c>
      <c r="K51" s="22">
        <v>202.30477150537632</v>
      </c>
      <c r="L51" s="22">
        <v>431.30477150537632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118539</v>
      </c>
      <c r="F52" s="22">
        <v>50478</v>
      </c>
      <c r="G52" s="22">
        <v>169017</v>
      </c>
      <c r="H52" s="22"/>
      <c r="I52" s="22"/>
      <c r="J52" s="22">
        <v>183</v>
      </c>
      <c r="K52" s="22">
        <v>78</v>
      </c>
      <c r="L52" s="22">
        <v>261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444521</v>
      </c>
      <c r="F53" s="22">
        <v>0</v>
      </c>
      <c r="G53" s="22">
        <v>444521</v>
      </c>
      <c r="H53" s="22"/>
      <c r="I53" s="22"/>
      <c r="J53" s="22">
        <v>687</v>
      </c>
      <c r="K53" s="22">
        <v>0</v>
      </c>
      <c r="L53" s="22">
        <v>687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74087</v>
      </c>
      <c r="F54" s="22">
        <v>0</v>
      </c>
      <c r="G54" s="22">
        <v>74087</v>
      </c>
      <c r="H54" s="22"/>
      <c r="I54" s="22"/>
      <c r="J54" s="22">
        <v>115</v>
      </c>
      <c r="K54" s="22">
        <v>0</v>
      </c>
      <c r="L54" s="22">
        <v>115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103721</v>
      </c>
      <c r="F55" s="22">
        <v>0</v>
      </c>
      <c r="G55" s="22">
        <v>103721</v>
      </c>
      <c r="H55" s="22"/>
      <c r="I55" s="22"/>
      <c r="J55" s="22">
        <v>160</v>
      </c>
      <c r="K55" s="22">
        <v>0</v>
      </c>
      <c r="L55" s="22">
        <v>160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117585</v>
      </c>
      <c r="F56" s="25">
        <v>254301</v>
      </c>
      <c r="G56" s="25">
        <v>371886</v>
      </c>
      <c r="H56" s="26" t="s">
        <v>203</v>
      </c>
      <c r="I56" s="26" t="s">
        <v>203</v>
      </c>
      <c r="J56" s="26">
        <v>181.7510080645161</v>
      </c>
      <c r="K56" s="26">
        <v>393.07278225806448</v>
      </c>
      <c r="L56" s="44">
        <v>574.82379032258063</v>
      </c>
    </row>
    <row r="57" spans="1:13" s="2" customFormat="1">
      <c r="A57" s="17"/>
      <c r="B57" s="17" t="s">
        <v>105</v>
      </c>
      <c r="C57" s="22"/>
      <c r="D57" s="22"/>
      <c r="E57" s="22">
        <v>117585</v>
      </c>
      <c r="F57" s="22">
        <v>254301</v>
      </c>
      <c r="G57" s="22">
        <v>371886</v>
      </c>
      <c r="H57" s="22"/>
      <c r="I57" s="22"/>
      <c r="J57" s="22">
        <v>181.7510080645161</v>
      </c>
      <c r="K57" s="22">
        <v>393.07278225806448</v>
      </c>
      <c r="L57" s="22">
        <v>574.82379032258063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708702</v>
      </c>
      <c r="F58" s="31">
        <v>294860</v>
      </c>
      <c r="G58" s="31">
        <v>1003562</v>
      </c>
      <c r="H58" s="32" t="s">
        <v>203</v>
      </c>
      <c r="I58" s="32" t="s">
        <v>203</v>
      </c>
      <c r="J58" s="32">
        <v>1095.4399193548386</v>
      </c>
      <c r="K58" s="32">
        <v>455.76478494623655</v>
      </c>
      <c r="L58" s="32">
        <v>1551.2047043010753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708702</v>
      </c>
      <c r="F59" s="22">
        <v>294860</v>
      </c>
      <c r="G59" s="22">
        <v>1003562</v>
      </c>
      <c r="H59" s="22"/>
      <c r="I59" s="22"/>
      <c r="J59" s="22">
        <v>1095.4399193548386</v>
      </c>
      <c r="K59" s="22">
        <v>455.76478494623655</v>
      </c>
      <c r="L59" s="22">
        <v>1551.2047043010753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496945</v>
      </c>
      <c r="F60" s="31">
        <v>435826</v>
      </c>
      <c r="G60" s="31">
        <v>932771</v>
      </c>
      <c r="H60" s="32" t="s">
        <v>203</v>
      </c>
      <c r="I60" s="32" t="s">
        <v>203</v>
      </c>
      <c r="J60" s="32">
        <v>768.12735215053749</v>
      </c>
      <c r="K60" s="32">
        <v>673.65577956989239</v>
      </c>
      <c r="L60" s="32">
        <v>1441.78313172043</v>
      </c>
    </row>
    <row r="61" spans="1:13" s="2" customFormat="1">
      <c r="A61" s="17"/>
      <c r="B61" s="17" t="s">
        <v>107</v>
      </c>
      <c r="C61" s="22"/>
      <c r="D61" s="22"/>
      <c r="E61" s="22">
        <v>496945</v>
      </c>
      <c r="F61" s="22">
        <v>435826</v>
      </c>
      <c r="G61" s="22">
        <v>932771</v>
      </c>
      <c r="H61" s="22"/>
      <c r="I61" s="22"/>
      <c r="J61" s="22">
        <v>768.12735215053749</v>
      </c>
      <c r="K61" s="22">
        <v>673.65577956989239</v>
      </c>
      <c r="L61" s="22">
        <v>1441.78313172043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2305029</v>
      </c>
      <c r="F62" s="31">
        <v>937271</v>
      </c>
      <c r="G62" s="31">
        <v>3242300</v>
      </c>
      <c r="H62" s="32" t="s">
        <v>203</v>
      </c>
      <c r="I62" s="32" t="s">
        <v>203</v>
      </c>
      <c r="J62" s="32">
        <v>3562.8808467741933</v>
      </c>
      <c r="K62" s="32">
        <v>1448.7387768817205</v>
      </c>
      <c r="L62" s="32">
        <v>5011.6196236559135</v>
      </c>
    </row>
    <row r="63" spans="1:13">
      <c r="A63" s="45"/>
      <c r="B63" s="45" t="s">
        <v>108</v>
      </c>
      <c r="C63" s="22"/>
      <c r="D63" s="22"/>
      <c r="E63" s="22">
        <v>444410</v>
      </c>
      <c r="F63" s="22">
        <v>180706</v>
      </c>
      <c r="G63" s="63">
        <v>625116</v>
      </c>
      <c r="H63" s="63"/>
      <c r="I63" s="63"/>
      <c r="J63" s="63">
        <v>686.92405913978496</v>
      </c>
      <c r="K63" s="63">
        <v>279.31706989247311</v>
      </c>
      <c r="L63" s="63">
        <v>966.24112903225807</v>
      </c>
      <c r="M63" s="2"/>
    </row>
    <row r="64" spans="1:13">
      <c r="A64" s="45"/>
      <c r="B64" s="45" t="s">
        <v>109</v>
      </c>
      <c r="C64" s="22"/>
      <c r="D64" s="22"/>
      <c r="E64" s="22">
        <v>970417</v>
      </c>
      <c r="F64" s="22">
        <v>394591</v>
      </c>
      <c r="G64" s="63">
        <v>1365008</v>
      </c>
      <c r="H64" s="63"/>
      <c r="I64" s="63"/>
      <c r="J64" s="63">
        <v>1499.9725134408602</v>
      </c>
      <c r="K64" s="63">
        <v>609.91888440860214</v>
      </c>
      <c r="L64" s="63">
        <v>2109.8913978494625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890202</v>
      </c>
      <c r="F65" s="22">
        <v>361974</v>
      </c>
      <c r="G65" s="63">
        <v>1252176</v>
      </c>
      <c r="H65" s="63"/>
      <c r="I65" s="63"/>
      <c r="J65" s="63">
        <v>1375.9842741935483</v>
      </c>
      <c r="K65" s="63">
        <v>559.5028225806451</v>
      </c>
      <c r="L65" s="63">
        <v>1935.4870967741936</v>
      </c>
      <c r="M65" s="2"/>
    </row>
    <row r="66" spans="1:13">
      <c r="A66" s="37">
        <v>19</v>
      </c>
      <c r="B66" s="30" t="s">
        <v>27</v>
      </c>
      <c r="C66" s="31">
        <v>196180</v>
      </c>
      <c r="D66" s="31">
        <v>8954</v>
      </c>
      <c r="E66" s="31">
        <v>363735</v>
      </c>
      <c r="F66" s="31">
        <v>413426</v>
      </c>
      <c r="G66" s="31">
        <v>982295</v>
      </c>
      <c r="H66" s="32">
        <v>303.2352150537634</v>
      </c>
      <c r="I66" s="32">
        <v>13.84018817204301</v>
      </c>
      <c r="J66" s="32">
        <v>562.22479838709671</v>
      </c>
      <c r="K66" s="32">
        <v>639.03212365591389</v>
      </c>
      <c r="L66" s="32">
        <v>1518.3323252688169</v>
      </c>
    </row>
    <row r="67" spans="1:13">
      <c r="A67" s="45"/>
      <c r="B67" s="45" t="s">
        <v>111</v>
      </c>
      <c r="C67" s="22">
        <v>196180</v>
      </c>
      <c r="D67" s="22">
        <v>8954</v>
      </c>
      <c r="E67" s="22">
        <v>363735</v>
      </c>
      <c r="F67" s="22">
        <v>413426</v>
      </c>
      <c r="G67" s="22">
        <v>982295</v>
      </c>
      <c r="H67" s="22">
        <v>303.2352150537634</v>
      </c>
      <c r="I67" s="22">
        <v>13.84018817204301</v>
      </c>
      <c r="J67" s="22">
        <v>562.22479838709671</v>
      </c>
      <c r="K67" s="22">
        <v>639.03212365591389</v>
      </c>
      <c r="L67" s="22">
        <v>1518.3323252688169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4151080</v>
      </c>
      <c r="F68" s="31">
        <v>2005652</v>
      </c>
      <c r="G68" s="31">
        <v>6156732</v>
      </c>
      <c r="H68" s="32" t="s">
        <v>203</v>
      </c>
      <c r="I68" s="32" t="s">
        <v>203</v>
      </c>
      <c r="J68" s="32">
        <v>6416.3198924731178</v>
      </c>
      <c r="K68" s="32">
        <v>3100.1341397849465</v>
      </c>
      <c r="L68" s="32">
        <v>9516.4540322580651</v>
      </c>
    </row>
    <row r="69" spans="1:13">
      <c r="A69" s="45"/>
      <c r="B69" s="45" t="s">
        <v>112</v>
      </c>
      <c r="C69" s="22"/>
      <c r="D69" s="22"/>
      <c r="E69" s="22">
        <v>4151080</v>
      </c>
      <c r="F69" s="22">
        <v>2005652</v>
      </c>
      <c r="G69" s="63">
        <v>6156732</v>
      </c>
      <c r="H69" s="63"/>
      <c r="I69" s="63"/>
      <c r="J69" s="63">
        <v>6416.3198924731178</v>
      </c>
      <c r="K69" s="63">
        <v>3100.1341397849465</v>
      </c>
      <c r="L69" s="63">
        <v>9516.4540322580651</v>
      </c>
    </row>
    <row r="70" spans="1:13">
      <c r="A70" s="37">
        <v>21</v>
      </c>
      <c r="B70" s="30" t="s">
        <v>29</v>
      </c>
      <c r="C70" s="31">
        <v>0</v>
      </c>
      <c r="D70" s="31">
        <v>0</v>
      </c>
      <c r="E70" s="31">
        <v>226102</v>
      </c>
      <c r="F70" s="31">
        <v>105125</v>
      </c>
      <c r="G70" s="31">
        <v>331227</v>
      </c>
      <c r="H70" s="32" t="s">
        <v>203</v>
      </c>
      <c r="I70" s="32" t="s">
        <v>203</v>
      </c>
      <c r="J70" s="32">
        <v>349.48561827956985</v>
      </c>
      <c r="K70" s="32">
        <v>162.4915994623656</v>
      </c>
      <c r="L70" s="32">
        <v>511.97721774193542</v>
      </c>
    </row>
    <row r="71" spans="1:13">
      <c r="A71" s="45"/>
      <c r="B71" s="45" t="s">
        <v>114</v>
      </c>
      <c r="C71" s="22"/>
      <c r="D71" s="22"/>
      <c r="E71" s="22">
        <v>226102</v>
      </c>
      <c r="F71" s="22">
        <v>46255</v>
      </c>
      <c r="G71" s="63">
        <v>272357</v>
      </c>
      <c r="H71" s="63"/>
      <c r="I71" s="63"/>
      <c r="J71" s="63">
        <v>349.48561827956985</v>
      </c>
      <c r="K71" s="63">
        <v>71.496303763440849</v>
      </c>
      <c r="L71" s="63">
        <v>420.98192204301068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58870.000000000007</v>
      </c>
      <c r="G72" s="63">
        <v>58870.000000000007</v>
      </c>
      <c r="H72" s="63"/>
      <c r="I72" s="63"/>
      <c r="J72" s="63"/>
      <c r="K72" s="63">
        <v>90.995295698924735</v>
      </c>
      <c r="L72" s="63">
        <v>90.995295698924735</v>
      </c>
    </row>
    <row r="73" spans="1:13">
      <c r="A73" s="36">
        <v>22</v>
      </c>
      <c r="B73" s="24" t="s">
        <v>30</v>
      </c>
      <c r="C73" s="25">
        <v>740307</v>
      </c>
      <c r="D73" s="25">
        <v>0</v>
      </c>
      <c r="E73" s="25">
        <v>1824823</v>
      </c>
      <c r="F73" s="25">
        <v>436776</v>
      </c>
      <c r="G73" s="25">
        <v>3001906</v>
      </c>
      <c r="H73" s="26">
        <v>1144.2917338709676</v>
      </c>
      <c r="I73" s="26" t="s">
        <v>203</v>
      </c>
      <c r="J73" s="26">
        <v>2820.6269489247311</v>
      </c>
      <c r="K73" s="26">
        <v>675.1241935483871</v>
      </c>
      <c r="L73" s="26">
        <v>4640.0428763440859</v>
      </c>
    </row>
    <row r="74" spans="1:13">
      <c r="A74" s="45"/>
      <c r="B74" s="45" t="s">
        <v>115</v>
      </c>
      <c r="C74" s="22">
        <v>740307</v>
      </c>
      <c r="D74" s="22">
        <v>0</v>
      </c>
      <c r="E74" s="22">
        <v>1824823</v>
      </c>
      <c r="F74" s="22">
        <v>436776</v>
      </c>
      <c r="G74" s="63">
        <v>3001906</v>
      </c>
      <c r="H74" s="63">
        <v>1144.2917338709676</v>
      </c>
      <c r="I74" s="63"/>
      <c r="J74" s="63">
        <v>2820.6269489247311</v>
      </c>
      <c r="K74" s="63">
        <v>675.1241935483871</v>
      </c>
      <c r="L74" s="63">
        <v>4640.0428763440859</v>
      </c>
    </row>
    <row r="75" spans="1:13">
      <c r="A75" s="37">
        <v>23</v>
      </c>
      <c r="B75" s="30" t="s">
        <v>31</v>
      </c>
      <c r="C75" s="31">
        <v>689473</v>
      </c>
      <c r="D75" s="31">
        <v>10012</v>
      </c>
      <c r="E75" s="31">
        <v>371334</v>
      </c>
      <c r="F75" s="31">
        <v>396289</v>
      </c>
      <c r="G75" s="31">
        <v>1467108</v>
      </c>
      <c r="H75" s="32">
        <v>1065.7176747311828</v>
      </c>
      <c r="I75" s="32">
        <v>15.475537634408601</v>
      </c>
      <c r="J75" s="32">
        <v>573.970564516129</v>
      </c>
      <c r="K75" s="32">
        <v>612.54348118279563</v>
      </c>
      <c r="L75" s="32">
        <v>2267.7072580645163</v>
      </c>
    </row>
    <row r="76" spans="1:13">
      <c r="A76" s="45"/>
      <c r="B76" s="45" t="s">
        <v>116</v>
      </c>
      <c r="C76" s="22">
        <v>689473</v>
      </c>
      <c r="D76" s="22">
        <v>10012</v>
      </c>
      <c r="E76" s="22">
        <v>66840.12</v>
      </c>
      <c r="F76" s="22">
        <v>34080.853999999999</v>
      </c>
      <c r="G76" s="63">
        <v>800405.97400000005</v>
      </c>
      <c r="H76" s="63">
        <v>1065.7176747311828</v>
      </c>
      <c r="I76" s="63">
        <v>15.475537634408601</v>
      </c>
      <c r="J76" s="63">
        <v>103.31470161290321</v>
      </c>
      <c r="K76" s="63">
        <v>52.678739381720419</v>
      </c>
      <c r="L76" s="63">
        <v>1237.1866533602149</v>
      </c>
    </row>
    <row r="77" spans="1:13">
      <c r="A77" s="45"/>
      <c r="B77" s="45" t="s">
        <v>117</v>
      </c>
      <c r="C77" s="22"/>
      <c r="D77" s="22"/>
      <c r="E77" s="22">
        <v>304493.88</v>
      </c>
      <c r="F77" s="22">
        <v>362208.14600000001</v>
      </c>
      <c r="G77" s="63">
        <v>666702.02600000007</v>
      </c>
      <c r="H77" s="63"/>
      <c r="I77" s="63"/>
      <c r="J77" s="63">
        <v>470.65586290322574</v>
      </c>
      <c r="K77" s="63">
        <v>559.8647418010753</v>
      </c>
      <c r="L77" s="63">
        <v>1030.5206047043011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165056</v>
      </c>
      <c r="F78" s="31">
        <v>182712</v>
      </c>
      <c r="G78" s="31">
        <v>347768</v>
      </c>
      <c r="H78" s="32" t="s">
        <v>203</v>
      </c>
      <c r="I78" s="32" t="s">
        <v>203</v>
      </c>
      <c r="J78" s="32">
        <v>255.12688172043008</v>
      </c>
      <c r="K78" s="32">
        <v>282.41774193548389</v>
      </c>
      <c r="L78" s="32">
        <v>537.54462365591394</v>
      </c>
    </row>
    <row r="79" spans="1:13">
      <c r="A79" s="45"/>
      <c r="B79" s="45" t="s">
        <v>118</v>
      </c>
      <c r="C79" s="22"/>
      <c r="D79" s="22"/>
      <c r="E79" s="22">
        <v>165056</v>
      </c>
      <c r="F79" s="22">
        <v>182712</v>
      </c>
      <c r="G79" s="22">
        <v>347768</v>
      </c>
      <c r="H79" s="63"/>
      <c r="I79" s="63"/>
      <c r="J79" s="63">
        <v>255.12688172043008</v>
      </c>
      <c r="K79" s="63">
        <v>282.41774193548389</v>
      </c>
      <c r="L79" s="63">
        <v>537.54462365591394</v>
      </c>
    </row>
    <row r="80" spans="1:13">
      <c r="A80" s="37">
        <v>25</v>
      </c>
      <c r="B80" s="30" t="s">
        <v>33</v>
      </c>
      <c r="C80" s="31">
        <v>306451</v>
      </c>
      <c r="D80" s="31">
        <v>0</v>
      </c>
      <c r="E80" s="31">
        <v>1644175</v>
      </c>
      <c r="F80" s="31">
        <v>687300</v>
      </c>
      <c r="G80" s="31">
        <v>2637926</v>
      </c>
      <c r="H80" s="32">
        <v>473.68098118279562</v>
      </c>
      <c r="I80" s="32" t="s">
        <v>203</v>
      </c>
      <c r="J80" s="32">
        <v>2541.3995295698924</v>
      </c>
      <c r="K80" s="32">
        <v>1062.3588709677417</v>
      </c>
      <c r="L80" s="32">
        <v>4077.43938172043</v>
      </c>
    </row>
    <row r="81" spans="1:12">
      <c r="A81" s="45"/>
      <c r="B81" s="45" t="s">
        <v>119</v>
      </c>
      <c r="C81" s="22">
        <v>306451</v>
      </c>
      <c r="D81" s="22"/>
      <c r="E81" s="22">
        <v>300884</v>
      </c>
      <c r="F81" s="22">
        <v>351898</v>
      </c>
      <c r="G81" s="63">
        <v>959233</v>
      </c>
      <c r="H81" s="63">
        <v>473.68098118279562</v>
      </c>
      <c r="I81" s="63"/>
      <c r="J81" s="63">
        <v>465.07607526881719</v>
      </c>
      <c r="K81" s="63">
        <v>543.92836021505377</v>
      </c>
      <c r="L81" s="63">
        <v>1482.6854166666667</v>
      </c>
    </row>
    <row r="82" spans="1:12">
      <c r="A82" s="45"/>
      <c r="B82" s="45" t="s">
        <v>120</v>
      </c>
      <c r="C82" s="22"/>
      <c r="D82" s="22"/>
      <c r="E82" s="22">
        <v>960198</v>
      </c>
      <c r="F82" s="22">
        <v>335402</v>
      </c>
      <c r="G82" s="63">
        <v>1295600</v>
      </c>
      <c r="H82" s="63"/>
      <c r="I82" s="63"/>
      <c r="J82" s="63">
        <v>1484.1770161290322</v>
      </c>
      <c r="K82" s="63">
        <v>518.43051075268818</v>
      </c>
      <c r="L82" s="63">
        <v>2002.6075268817203</v>
      </c>
    </row>
    <row r="83" spans="1:12">
      <c r="A83" s="45"/>
      <c r="B83" s="45" t="s">
        <v>122</v>
      </c>
      <c r="C83" s="22"/>
      <c r="D83" s="22"/>
      <c r="E83" s="22">
        <v>19730</v>
      </c>
      <c r="F83" s="22"/>
      <c r="G83" s="63">
        <v>19730</v>
      </c>
      <c r="H83" s="63"/>
      <c r="I83" s="63"/>
      <c r="J83" s="63">
        <v>30.496639784946236</v>
      </c>
      <c r="K83" s="63"/>
      <c r="L83" s="63">
        <v>30.496639784946236</v>
      </c>
    </row>
    <row r="84" spans="1:12">
      <c r="A84" s="45"/>
      <c r="B84" s="45" t="s">
        <v>121</v>
      </c>
      <c r="C84" s="22"/>
      <c r="D84" s="22"/>
      <c r="E84" s="22">
        <v>355142</v>
      </c>
      <c r="F84" s="22"/>
      <c r="G84" s="63">
        <v>355142</v>
      </c>
      <c r="H84" s="63"/>
      <c r="I84" s="63"/>
      <c r="J84" s="63">
        <v>548.9426075268816</v>
      </c>
      <c r="K84" s="63"/>
      <c r="L84" s="63">
        <v>548.9426075268816</v>
      </c>
    </row>
    <row r="85" spans="1:12">
      <c r="A85" s="45"/>
      <c r="B85" s="45" t="s">
        <v>123</v>
      </c>
      <c r="C85" s="22"/>
      <c r="D85" s="22"/>
      <c r="E85" s="22">
        <v>8221</v>
      </c>
      <c r="F85" s="22"/>
      <c r="G85" s="63">
        <v>8221</v>
      </c>
      <c r="H85" s="63"/>
      <c r="I85" s="63"/>
      <c r="J85" s="63">
        <v>12.707190860215052</v>
      </c>
      <c r="K85" s="63"/>
      <c r="L85" s="63">
        <v>12.707190860215052</v>
      </c>
    </row>
    <row r="86" spans="1:12">
      <c r="A86" s="37">
        <v>26</v>
      </c>
      <c r="B86" s="30" t="s">
        <v>34</v>
      </c>
      <c r="C86" s="31">
        <v>0</v>
      </c>
      <c r="D86" s="31">
        <v>0</v>
      </c>
      <c r="E86" s="31">
        <v>1293235</v>
      </c>
      <c r="F86" s="31">
        <v>633949</v>
      </c>
      <c r="G86" s="31">
        <v>1927184</v>
      </c>
      <c r="H86" s="32" t="s">
        <v>203</v>
      </c>
      <c r="I86" s="32" t="s">
        <v>203</v>
      </c>
      <c r="J86" s="32">
        <v>1998.9519489247309</v>
      </c>
      <c r="K86" s="32">
        <v>979.89428763440856</v>
      </c>
      <c r="L86" s="32">
        <v>2978.8462365591395</v>
      </c>
    </row>
    <row r="87" spans="1:12">
      <c r="A87" s="45"/>
      <c r="B87" s="45" t="s">
        <v>124</v>
      </c>
      <c r="C87" s="22"/>
      <c r="D87" s="22"/>
      <c r="E87" s="22">
        <v>649463</v>
      </c>
      <c r="F87" s="22">
        <v>412194</v>
      </c>
      <c r="G87" s="63">
        <v>1061657</v>
      </c>
      <c r="H87" s="63"/>
      <c r="I87" s="63"/>
      <c r="J87" s="63">
        <v>1003.8742607526881</v>
      </c>
      <c r="K87" s="63">
        <v>637.1278225806451</v>
      </c>
      <c r="L87" s="63">
        <v>1641.0020833333333</v>
      </c>
    </row>
    <row r="88" spans="1:12">
      <c r="A88" s="45"/>
      <c r="B88" s="45" t="s">
        <v>127</v>
      </c>
      <c r="C88" s="22"/>
      <c r="D88" s="22"/>
      <c r="E88" s="22">
        <v>442933</v>
      </c>
      <c r="F88" s="22">
        <v>172434</v>
      </c>
      <c r="G88" s="63">
        <v>615367</v>
      </c>
      <c r="H88" s="63"/>
      <c r="I88" s="63"/>
      <c r="J88" s="63">
        <v>684.64106182795695</v>
      </c>
      <c r="K88" s="63">
        <v>266.53104838709675</v>
      </c>
      <c r="L88" s="63">
        <v>951.17211021505364</v>
      </c>
    </row>
    <row r="89" spans="1:12">
      <c r="A89" s="45"/>
      <c r="B89" s="45" t="s">
        <v>125</v>
      </c>
      <c r="C89" s="22"/>
      <c r="D89" s="22"/>
      <c r="E89" s="22">
        <v>135531</v>
      </c>
      <c r="F89" s="22">
        <v>1775</v>
      </c>
      <c r="G89" s="63">
        <v>137306</v>
      </c>
      <c r="H89" s="63"/>
      <c r="I89" s="63"/>
      <c r="J89" s="63">
        <v>209.49012096774192</v>
      </c>
      <c r="K89" s="63">
        <v>2.7436155913978491</v>
      </c>
      <c r="L89" s="63">
        <v>212.23373655913977</v>
      </c>
    </row>
    <row r="90" spans="1:12">
      <c r="A90" s="45"/>
      <c r="B90" s="45" t="s">
        <v>126</v>
      </c>
      <c r="C90" s="22"/>
      <c r="D90" s="22"/>
      <c r="E90" s="22">
        <v>11251</v>
      </c>
      <c r="F90" s="22"/>
      <c r="G90" s="63">
        <v>11251</v>
      </c>
      <c r="H90" s="63"/>
      <c r="I90" s="63"/>
      <c r="J90" s="63">
        <v>17.390658602150538</v>
      </c>
      <c r="K90" s="63"/>
      <c r="L90" s="63">
        <v>17.390658602150538</v>
      </c>
    </row>
    <row r="91" spans="1:12">
      <c r="A91" s="45"/>
      <c r="B91" s="45" t="s">
        <v>128</v>
      </c>
      <c r="C91" s="22"/>
      <c r="D91" s="22"/>
      <c r="E91" s="22">
        <v>19916</v>
      </c>
      <c r="F91" s="22">
        <v>25802</v>
      </c>
      <c r="G91" s="63">
        <v>45718</v>
      </c>
      <c r="H91" s="63"/>
      <c r="I91" s="63"/>
      <c r="J91" s="63">
        <v>30.784139784946234</v>
      </c>
      <c r="K91" s="63">
        <v>39.882123655913972</v>
      </c>
      <c r="L91" s="63">
        <v>70.666263440860206</v>
      </c>
    </row>
    <row r="92" spans="1:12">
      <c r="A92" s="45"/>
      <c r="B92" s="45" t="s">
        <v>129</v>
      </c>
      <c r="C92" s="22"/>
      <c r="D92" s="22"/>
      <c r="E92" s="22">
        <v>34141</v>
      </c>
      <c r="F92" s="22">
        <v>21744</v>
      </c>
      <c r="G92" s="63">
        <v>55885</v>
      </c>
      <c r="H92" s="63"/>
      <c r="I92" s="63"/>
      <c r="J92" s="63">
        <v>52.771706989247313</v>
      </c>
      <c r="K92" s="63">
        <v>33.609677419354838</v>
      </c>
      <c r="L92" s="63">
        <v>86.381384408602145</v>
      </c>
    </row>
    <row r="93" spans="1:12">
      <c r="A93" s="37">
        <v>27</v>
      </c>
      <c r="B93" s="30" t="s">
        <v>35</v>
      </c>
      <c r="C93" s="31">
        <v>435390</v>
      </c>
      <c r="D93" s="31">
        <v>0</v>
      </c>
      <c r="E93" s="31">
        <v>424259</v>
      </c>
      <c r="F93" s="31">
        <v>430865</v>
      </c>
      <c r="G93" s="31">
        <v>1290514</v>
      </c>
      <c r="H93" s="32">
        <v>672.98185483870964</v>
      </c>
      <c r="I93" s="32" t="s">
        <v>203</v>
      </c>
      <c r="J93" s="32">
        <v>655.77668010752689</v>
      </c>
      <c r="K93" s="32">
        <v>665.98756720430106</v>
      </c>
      <c r="L93" s="32">
        <v>1994.7461021505376</v>
      </c>
    </row>
    <row r="94" spans="1:12">
      <c r="A94" s="45"/>
      <c r="B94" s="45" t="s">
        <v>130</v>
      </c>
      <c r="C94" s="22">
        <v>435390</v>
      </c>
      <c r="D94" s="22">
        <v>0</v>
      </c>
      <c r="E94" s="22">
        <v>424259</v>
      </c>
      <c r="F94" s="22">
        <v>430865</v>
      </c>
      <c r="G94" s="63">
        <v>1290514</v>
      </c>
      <c r="H94" s="63">
        <v>672.98185483870964</v>
      </c>
      <c r="I94" s="63"/>
      <c r="J94" s="63">
        <v>655.77668010752689</v>
      </c>
      <c r="K94" s="63">
        <v>665.98756720430106</v>
      </c>
      <c r="L94" s="63">
        <v>1994.7461021505376</v>
      </c>
    </row>
    <row r="95" spans="1:12">
      <c r="A95" s="37">
        <v>28</v>
      </c>
      <c r="B95" s="30" t="s">
        <v>36</v>
      </c>
      <c r="C95" s="31">
        <v>181633</v>
      </c>
      <c r="D95" s="31">
        <v>0</v>
      </c>
      <c r="E95" s="31">
        <v>1128153</v>
      </c>
      <c r="F95" s="31">
        <v>493998</v>
      </c>
      <c r="G95" s="31">
        <v>1803784</v>
      </c>
      <c r="H95" s="32">
        <v>280.7499327956989</v>
      </c>
      <c r="I95" s="32" t="s">
        <v>203</v>
      </c>
      <c r="J95" s="32">
        <v>1743.784879032258</v>
      </c>
      <c r="K95" s="32">
        <v>763.57217741935483</v>
      </c>
      <c r="L95" s="32">
        <v>2788.1069892473115</v>
      </c>
    </row>
    <row r="96" spans="1:12">
      <c r="A96" s="45"/>
      <c r="B96" s="45" t="s">
        <v>131</v>
      </c>
      <c r="C96" s="22">
        <v>181633</v>
      </c>
      <c r="D96" s="22"/>
      <c r="E96" s="22">
        <v>1057079</v>
      </c>
      <c r="F96" s="22">
        <v>493998</v>
      </c>
      <c r="G96" s="63">
        <v>1732710</v>
      </c>
      <c r="H96" s="63">
        <v>280.7499327956989</v>
      </c>
      <c r="I96" s="63"/>
      <c r="J96" s="63">
        <v>1633.9258736559138</v>
      </c>
      <c r="K96" s="63">
        <v>763.57217741935483</v>
      </c>
      <c r="L96" s="63">
        <v>2678.2479838709678</v>
      </c>
    </row>
    <row r="97" spans="1:12">
      <c r="A97" s="45"/>
      <c r="B97" s="45" t="s">
        <v>97</v>
      </c>
      <c r="C97" s="22"/>
      <c r="D97" s="22"/>
      <c r="E97" s="22">
        <v>71074</v>
      </c>
      <c r="F97" s="22"/>
      <c r="G97" s="63">
        <v>71074</v>
      </c>
      <c r="H97" s="63"/>
      <c r="I97" s="63"/>
      <c r="J97" s="63">
        <v>109.85900537634409</v>
      </c>
      <c r="K97" s="63"/>
      <c r="L97" s="63">
        <v>109.85900537634409</v>
      </c>
    </row>
    <row r="98" spans="1:12">
      <c r="A98" s="37">
        <v>29</v>
      </c>
      <c r="B98" s="30" t="s">
        <v>37</v>
      </c>
      <c r="C98" s="31">
        <v>0</v>
      </c>
      <c r="D98" s="31">
        <v>0</v>
      </c>
      <c r="E98" s="31">
        <v>2601463</v>
      </c>
      <c r="F98" s="31">
        <v>1182820</v>
      </c>
      <c r="G98" s="31">
        <v>3784283</v>
      </c>
      <c r="H98" s="32" t="s">
        <v>203</v>
      </c>
      <c r="I98" s="32" t="s">
        <v>203</v>
      </c>
      <c r="J98" s="32">
        <v>4021.0785618279565</v>
      </c>
      <c r="K98" s="32">
        <v>1828.2836021505375</v>
      </c>
      <c r="L98" s="32">
        <v>5849.3621639784942</v>
      </c>
    </row>
    <row r="99" spans="1:12">
      <c r="A99" s="45"/>
      <c r="B99" s="45" t="s">
        <v>132</v>
      </c>
      <c r="C99" s="22">
        <v>0</v>
      </c>
      <c r="D99" s="22">
        <v>0</v>
      </c>
      <c r="E99" s="22">
        <v>2601463</v>
      </c>
      <c r="F99" s="22">
        <v>1182820</v>
      </c>
      <c r="G99" s="22">
        <v>3784283</v>
      </c>
      <c r="H99" s="63"/>
      <c r="I99" s="63"/>
      <c r="J99" s="63">
        <v>4021.0785618279565</v>
      </c>
      <c r="K99" s="63">
        <v>1828.2836021505375</v>
      </c>
      <c r="L99" s="63">
        <v>5849.3621639784942</v>
      </c>
    </row>
    <row r="100" spans="1:12">
      <c r="A100" s="37">
        <v>30</v>
      </c>
      <c r="B100" s="30" t="s">
        <v>38</v>
      </c>
      <c r="C100" s="31">
        <v>0</v>
      </c>
      <c r="D100" s="31">
        <v>0</v>
      </c>
      <c r="E100" s="31">
        <v>546651</v>
      </c>
      <c r="F100" s="46">
        <v>410413</v>
      </c>
      <c r="G100" s="31">
        <v>957064</v>
      </c>
      <c r="H100" s="32" t="s">
        <v>203</v>
      </c>
      <c r="I100" s="32" t="s">
        <v>203</v>
      </c>
      <c r="J100" s="32">
        <v>844.95786290322576</v>
      </c>
      <c r="K100" s="32">
        <v>634.3749327956989</v>
      </c>
      <c r="L100" s="32">
        <v>1479.3327956989247</v>
      </c>
    </row>
    <row r="101" spans="1:12">
      <c r="A101" s="45"/>
      <c r="B101" s="45" t="s">
        <v>133</v>
      </c>
      <c r="C101" s="22"/>
      <c r="D101" s="22"/>
      <c r="E101" s="22">
        <v>546651</v>
      </c>
      <c r="F101" s="22">
        <v>410413</v>
      </c>
      <c r="G101" s="63">
        <v>957064</v>
      </c>
      <c r="H101" s="63"/>
      <c r="I101" s="63"/>
      <c r="J101" s="63">
        <v>844.95786290322576</v>
      </c>
      <c r="K101" s="63">
        <v>634.3749327956989</v>
      </c>
      <c r="L101" s="63">
        <v>1479.3327956989247</v>
      </c>
    </row>
    <row r="102" spans="1:12">
      <c r="A102" s="36">
        <v>31</v>
      </c>
      <c r="B102" s="24" t="s">
        <v>39</v>
      </c>
      <c r="C102" s="25">
        <v>523022</v>
      </c>
      <c r="D102" s="25">
        <v>93917</v>
      </c>
      <c r="E102" s="25">
        <v>3265022</v>
      </c>
      <c r="F102" s="25">
        <v>1235049</v>
      </c>
      <c r="G102" s="25">
        <v>5117010</v>
      </c>
      <c r="H102" s="26">
        <v>808.43454301075269</v>
      </c>
      <c r="I102" s="26">
        <v>145.16740591397848</v>
      </c>
      <c r="J102" s="26">
        <v>5046.7409946236558</v>
      </c>
      <c r="K102" s="26">
        <v>1909.0139112903225</v>
      </c>
      <c r="L102" s="26">
        <v>7909.3568548387093</v>
      </c>
    </row>
    <row r="103" spans="1:12">
      <c r="A103" s="45"/>
      <c r="B103" s="45" t="s">
        <v>134</v>
      </c>
      <c r="C103" s="22">
        <v>523022</v>
      </c>
      <c r="D103" s="22">
        <v>93917</v>
      </c>
      <c r="E103" s="22">
        <v>3265022</v>
      </c>
      <c r="F103" s="22">
        <v>1235049</v>
      </c>
      <c r="G103" s="63">
        <v>5117010</v>
      </c>
      <c r="H103" s="63">
        <v>808.43454301075269</v>
      </c>
      <c r="I103" s="63"/>
      <c r="J103" s="63">
        <v>5046.7409946236558</v>
      </c>
      <c r="K103" s="63">
        <v>1909.0139112903225</v>
      </c>
      <c r="L103" s="63">
        <v>7764.1894489247306</v>
      </c>
    </row>
    <row r="104" spans="1:12">
      <c r="A104" s="37">
        <v>32</v>
      </c>
      <c r="B104" s="30" t="s">
        <v>40</v>
      </c>
      <c r="C104" s="31">
        <v>0</v>
      </c>
      <c r="D104" s="31">
        <v>0</v>
      </c>
      <c r="E104" s="31">
        <v>180454</v>
      </c>
      <c r="F104" s="47">
        <v>21360</v>
      </c>
      <c r="G104" s="31">
        <v>201814</v>
      </c>
      <c r="H104" s="32" t="s">
        <v>203</v>
      </c>
      <c r="I104" s="32" t="s">
        <v>203</v>
      </c>
      <c r="J104" s="32">
        <v>278.92755376344081</v>
      </c>
      <c r="K104" s="32">
        <v>33.016129032258064</v>
      </c>
      <c r="L104" s="32">
        <v>311.94368279569886</v>
      </c>
    </row>
    <row r="105" spans="1:12" ht="30">
      <c r="A105" s="45"/>
      <c r="B105" s="48" t="s">
        <v>135</v>
      </c>
      <c r="C105" s="22"/>
      <c r="D105" s="22"/>
      <c r="E105" s="22">
        <v>180454</v>
      </c>
      <c r="F105" s="22">
        <v>21360</v>
      </c>
      <c r="G105" s="63">
        <v>201814</v>
      </c>
      <c r="H105" s="63"/>
      <c r="I105" s="63"/>
      <c r="J105" s="63">
        <v>278.92755376344081</v>
      </c>
      <c r="K105" s="63">
        <v>33.016129032258064</v>
      </c>
      <c r="L105" s="63">
        <v>311.94368279569886</v>
      </c>
    </row>
    <row r="106" spans="1:12">
      <c r="A106" s="36">
        <v>33</v>
      </c>
      <c r="B106" s="24" t="s">
        <v>41</v>
      </c>
      <c r="C106" s="25">
        <v>148830</v>
      </c>
      <c r="D106" s="25">
        <v>0</v>
      </c>
      <c r="E106" s="25">
        <v>74973</v>
      </c>
      <c r="F106" s="25">
        <v>73821.001204177781</v>
      </c>
      <c r="G106" s="25">
        <v>297624.0012041778</v>
      </c>
      <c r="H106" s="26">
        <v>230.04637096774192</v>
      </c>
      <c r="I106" s="26" t="s">
        <v>203</v>
      </c>
      <c r="J106" s="26">
        <v>115.88568548387096</v>
      </c>
      <c r="K106" s="26">
        <v>114.10504218387693</v>
      </c>
      <c r="L106" s="26">
        <v>460.03709863548983</v>
      </c>
    </row>
    <row r="107" spans="1:12">
      <c r="A107" s="45"/>
      <c r="B107" s="45" t="s">
        <v>136</v>
      </c>
      <c r="C107" s="22">
        <v>148830</v>
      </c>
      <c r="D107" s="22">
        <v>0</v>
      </c>
      <c r="E107" s="22">
        <v>74973</v>
      </c>
      <c r="F107" s="22">
        <v>73821.001204177781</v>
      </c>
      <c r="G107" s="63">
        <v>297624.0012041778</v>
      </c>
      <c r="H107" s="63">
        <v>230.04637096774192</v>
      </c>
      <c r="I107" s="63"/>
      <c r="J107" s="63">
        <v>115.88568548387096</v>
      </c>
      <c r="K107" s="63">
        <v>114.10504218387693</v>
      </c>
      <c r="L107" s="63">
        <v>460.03709863548983</v>
      </c>
    </row>
    <row r="108" spans="1:12">
      <c r="A108" s="37">
        <v>34</v>
      </c>
      <c r="B108" s="30" t="s">
        <v>42</v>
      </c>
      <c r="C108" s="31">
        <v>0</v>
      </c>
      <c r="D108" s="31">
        <v>0</v>
      </c>
      <c r="E108" s="31">
        <v>218034</v>
      </c>
      <c r="F108" s="31">
        <v>35481</v>
      </c>
      <c r="G108" s="31">
        <v>253515</v>
      </c>
      <c r="H108" s="32" t="s">
        <v>203</v>
      </c>
      <c r="I108" s="32" t="s">
        <v>203</v>
      </c>
      <c r="J108" s="32">
        <v>337.0149193548387</v>
      </c>
      <c r="K108" s="32">
        <v>54.84294354838709</v>
      </c>
      <c r="L108" s="32">
        <v>391.85786290322579</v>
      </c>
    </row>
    <row r="109" spans="1:12" ht="30">
      <c r="A109" s="45"/>
      <c r="B109" s="48" t="s">
        <v>138</v>
      </c>
      <c r="C109" s="22"/>
      <c r="D109" s="22"/>
      <c r="E109" s="22">
        <v>52328.159999999996</v>
      </c>
      <c r="F109" s="22">
        <v>2164.3409999999999</v>
      </c>
      <c r="G109" s="63">
        <v>54492.500999999997</v>
      </c>
      <c r="H109" s="63"/>
      <c r="I109" s="63"/>
      <c r="J109" s="63">
        <v>80.883580645161274</v>
      </c>
      <c r="K109" s="63">
        <v>3.3454195564516125</v>
      </c>
      <c r="L109" s="63">
        <v>84.229000201612891</v>
      </c>
    </row>
    <row r="110" spans="1:12" ht="30" customHeight="1">
      <c r="A110" s="45"/>
      <c r="B110" s="45" t="s">
        <v>137</v>
      </c>
      <c r="C110" s="22"/>
      <c r="D110" s="22"/>
      <c r="E110" s="22">
        <v>165705.84</v>
      </c>
      <c r="F110" s="22">
        <v>33316.659</v>
      </c>
      <c r="G110" s="63">
        <v>199022.49900000001</v>
      </c>
      <c r="H110" s="63"/>
      <c r="I110" s="63"/>
      <c r="J110" s="63">
        <v>256.13133870967738</v>
      </c>
      <c r="K110" s="63">
        <v>51.497523991935481</v>
      </c>
      <c r="L110" s="63">
        <v>307.62886270161289</v>
      </c>
    </row>
    <row r="111" spans="1:12">
      <c r="A111" s="37">
        <v>35</v>
      </c>
      <c r="B111" s="30" t="s">
        <v>43</v>
      </c>
      <c r="C111" s="31">
        <v>0</v>
      </c>
      <c r="D111" s="31">
        <v>185327</v>
      </c>
      <c r="E111" s="31">
        <v>731058</v>
      </c>
      <c r="F111" s="31">
        <v>747016</v>
      </c>
      <c r="G111" s="31">
        <v>1663401</v>
      </c>
      <c r="H111" s="32" t="s">
        <v>203</v>
      </c>
      <c r="I111" s="32">
        <v>286.45974462365587</v>
      </c>
      <c r="J111" s="32">
        <v>1129.995564516129</v>
      </c>
      <c r="K111" s="32">
        <v>1154.6618279569891</v>
      </c>
      <c r="L111" s="32">
        <v>2571.1171370967741</v>
      </c>
    </row>
    <row r="112" spans="1:12">
      <c r="A112" s="45"/>
      <c r="B112" s="45" t="s">
        <v>139</v>
      </c>
      <c r="C112" s="22"/>
      <c r="D112" s="22">
        <v>185327</v>
      </c>
      <c r="E112" s="22">
        <v>731058</v>
      </c>
      <c r="F112" s="22">
        <v>747016</v>
      </c>
      <c r="G112" s="63">
        <v>1663401</v>
      </c>
      <c r="H112" s="63"/>
      <c r="I112" s="63">
        <v>286.45974462365587</v>
      </c>
      <c r="J112" s="63">
        <v>1129.995564516129</v>
      </c>
      <c r="K112" s="63">
        <v>1154.6618279569891</v>
      </c>
      <c r="L112" s="63">
        <v>2571.1171370967741</v>
      </c>
    </row>
    <row r="113" spans="1:12">
      <c r="A113" s="37">
        <v>36</v>
      </c>
      <c r="B113" s="30" t="s">
        <v>44</v>
      </c>
      <c r="C113" s="31">
        <v>0</v>
      </c>
      <c r="D113" s="31">
        <v>0</v>
      </c>
      <c r="E113" s="31">
        <v>363996</v>
      </c>
      <c r="F113" s="31">
        <v>296909</v>
      </c>
      <c r="G113" s="31">
        <v>660905</v>
      </c>
      <c r="H113" s="32" t="s">
        <v>203</v>
      </c>
      <c r="I113" s="32" t="s">
        <v>203</v>
      </c>
      <c r="J113" s="32">
        <v>562.62822580645161</v>
      </c>
      <c r="K113" s="32">
        <v>458.93192204301073</v>
      </c>
      <c r="L113" s="32">
        <v>1021.5601478494623</v>
      </c>
    </row>
    <row r="114" spans="1:12">
      <c r="A114" s="45"/>
      <c r="B114" s="45" t="s">
        <v>140</v>
      </c>
      <c r="C114" s="22"/>
      <c r="D114" s="22"/>
      <c r="E114" s="22">
        <v>363996</v>
      </c>
      <c r="F114" s="22">
        <v>296909</v>
      </c>
      <c r="G114" s="63">
        <v>660905</v>
      </c>
      <c r="H114" s="63"/>
      <c r="I114" s="63"/>
      <c r="J114" s="63">
        <v>562.62822580645161</v>
      </c>
      <c r="K114" s="63">
        <v>458.93192204301073</v>
      </c>
      <c r="L114" s="63">
        <v>1021.5601478494623</v>
      </c>
    </row>
    <row r="115" spans="1:12">
      <c r="A115" s="37">
        <v>37</v>
      </c>
      <c r="B115" s="30" t="s">
        <v>45</v>
      </c>
      <c r="C115" s="31">
        <v>154267</v>
      </c>
      <c r="D115" s="31">
        <v>0</v>
      </c>
      <c r="E115" s="31">
        <v>1025205</v>
      </c>
      <c r="F115" s="31">
        <v>220452</v>
      </c>
      <c r="G115" s="31">
        <v>1399924</v>
      </c>
      <c r="H115" s="32">
        <v>238.45033602150536</v>
      </c>
      <c r="I115" s="32" t="s">
        <v>203</v>
      </c>
      <c r="J115" s="32">
        <v>1584.658266129032</v>
      </c>
      <c r="K115" s="32">
        <v>340.75241935483871</v>
      </c>
      <c r="L115" s="32">
        <v>2163.8610215053759</v>
      </c>
    </row>
    <row r="116" spans="1:12">
      <c r="A116" s="45"/>
      <c r="B116" s="45" t="s">
        <v>146</v>
      </c>
      <c r="C116" s="22">
        <v>154267</v>
      </c>
      <c r="D116" s="22"/>
      <c r="E116" s="22">
        <v>301308</v>
      </c>
      <c r="F116" s="22">
        <v>57318</v>
      </c>
      <c r="G116" s="63">
        <v>512893</v>
      </c>
      <c r="H116" s="63">
        <v>238.45033602150536</v>
      </c>
      <c r="I116" s="63"/>
      <c r="J116" s="63">
        <v>465.73145161290319</v>
      </c>
      <c r="K116" s="63">
        <v>88.596370967741933</v>
      </c>
      <c r="L116" s="63">
        <v>792.77815860215048</v>
      </c>
    </row>
    <row r="117" spans="1:12">
      <c r="A117" s="45"/>
      <c r="B117" s="45" t="s">
        <v>141</v>
      </c>
      <c r="C117" s="22"/>
      <c r="D117" s="22"/>
      <c r="E117" s="22">
        <v>98215</v>
      </c>
      <c r="F117" s="22"/>
      <c r="G117" s="63">
        <v>98215</v>
      </c>
      <c r="H117" s="63"/>
      <c r="I117" s="63"/>
      <c r="J117" s="63">
        <v>151.81081989247309</v>
      </c>
      <c r="K117" s="63"/>
      <c r="L117" s="63">
        <v>151.81081989247309</v>
      </c>
    </row>
    <row r="118" spans="1:12">
      <c r="A118" s="45"/>
      <c r="B118" s="45" t="s">
        <v>142</v>
      </c>
      <c r="C118" s="22"/>
      <c r="D118" s="22"/>
      <c r="E118" s="22">
        <v>14763</v>
      </c>
      <c r="F118" s="22"/>
      <c r="G118" s="63">
        <v>14763</v>
      </c>
      <c r="H118" s="63"/>
      <c r="I118" s="63"/>
      <c r="J118" s="63">
        <v>22.819153225806453</v>
      </c>
      <c r="K118" s="63"/>
      <c r="L118" s="63">
        <v>22.819153225806453</v>
      </c>
    </row>
    <row r="119" spans="1:12">
      <c r="A119" s="45"/>
      <c r="B119" s="45" t="s">
        <v>143</v>
      </c>
      <c r="C119" s="22"/>
      <c r="D119" s="22"/>
      <c r="E119" s="22">
        <v>37112</v>
      </c>
      <c r="F119" s="22">
        <v>18099</v>
      </c>
      <c r="G119" s="63">
        <v>55211</v>
      </c>
      <c r="H119" s="63"/>
      <c r="I119" s="63"/>
      <c r="J119" s="63">
        <v>57.363978494623652</v>
      </c>
      <c r="K119" s="63">
        <v>27.975604838709678</v>
      </c>
      <c r="L119" s="63">
        <v>85.339583333333337</v>
      </c>
    </row>
    <row r="120" spans="1:12">
      <c r="A120" s="45"/>
      <c r="B120" s="45" t="s">
        <v>144</v>
      </c>
      <c r="C120" s="22"/>
      <c r="D120" s="22"/>
      <c r="E120" s="22">
        <v>31371</v>
      </c>
      <c r="F120" s="22">
        <v>27556</v>
      </c>
      <c r="G120" s="63">
        <v>58927</v>
      </c>
      <c r="H120" s="63"/>
      <c r="I120" s="63"/>
      <c r="J120" s="63">
        <v>48.49012096774193</v>
      </c>
      <c r="K120" s="63">
        <v>42.593279569892474</v>
      </c>
      <c r="L120" s="63">
        <v>91.083400537634404</v>
      </c>
    </row>
    <row r="121" spans="1:12">
      <c r="A121" s="45"/>
      <c r="B121" s="45" t="s">
        <v>145</v>
      </c>
      <c r="C121" s="22"/>
      <c r="D121" s="22"/>
      <c r="E121" s="22">
        <v>60590</v>
      </c>
      <c r="F121" s="22">
        <v>71537</v>
      </c>
      <c r="G121" s="63">
        <v>132127</v>
      </c>
      <c r="H121" s="63"/>
      <c r="I121" s="63"/>
      <c r="J121" s="63">
        <v>93.653897849462354</v>
      </c>
      <c r="K121" s="63">
        <v>110.57466397849461</v>
      </c>
      <c r="L121" s="63">
        <v>204.22856182795698</v>
      </c>
    </row>
    <row r="122" spans="1:12">
      <c r="A122" s="45"/>
      <c r="B122" s="45" t="s">
        <v>147</v>
      </c>
      <c r="C122" s="22"/>
      <c r="D122" s="22"/>
      <c r="E122" s="22">
        <v>481846</v>
      </c>
      <c r="F122" s="22">
        <v>45942</v>
      </c>
      <c r="G122" s="63">
        <v>527788</v>
      </c>
      <c r="H122" s="63"/>
      <c r="I122" s="63"/>
      <c r="J122" s="63">
        <v>744.78884408602141</v>
      </c>
      <c r="K122" s="63">
        <v>71.012499999999989</v>
      </c>
      <c r="L122" s="63">
        <v>815.80134408602134</v>
      </c>
    </row>
    <row r="123" spans="1:12">
      <c r="A123" s="37">
        <v>38</v>
      </c>
      <c r="B123" s="49" t="s">
        <v>46</v>
      </c>
      <c r="C123" s="50">
        <v>0</v>
      </c>
      <c r="D123" s="50">
        <v>0</v>
      </c>
      <c r="E123" s="50">
        <v>406372</v>
      </c>
      <c r="F123" s="50">
        <v>86432</v>
      </c>
      <c r="G123" s="31">
        <v>492804</v>
      </c>
      <c r="H123" s="51" t="s">
        <v>203</v>
      </c>
      <c r="I123" s="51" t="s">
        <v>203</v>
      </c>
      <c r="J123" s="32">
        <v>628.12876344086021</v>
      </c>
      <c r="K123" s="32">
        <v>133.59784946236559</v>
      </c>
      <c r="L123" s="32">
        <v>761.72661290322583</v>
      </c>
    </row>
    <row r="124" spans="1:12" ht="30">
      <c r="A124" s="45"/>
      <c r="B124" s="48" t="s">
        <v>148</v>
      </c>
      <c r="C124" s="22"/>
      <c r="D124" s="22"/>
      <c r="E124" s="22">
        <v>406372</v>
      </c>
      <c r="F124" s="22">
        <v>86432</v>
      </c>
      <c r="G124" s="63">
        <v>492804</v>
      </c>
      <c r="H124" s="63"/>
      <c r="I124" s="63"/>
      <c r="J124" s="63">
        <v>628.12876344086021</v>
      </c>
      <c r="K124" s="63">
        <v>133.59784946236559</v>
      </c>
      <c r="L124" s="63">
        <v>761.72661290322583</v>
      </c>
    </row>
    <row r="125" spans="1:12">
      <c r="A125" s="37">
        <v>39</v>
      </c>
      <c r="B125" s="30" t="s">
        <v>47</v>
      </c>
      <c r="C125" s="31">
        <v>103519</v>
      </c>
      <c r="D125" s="31">
        <v>0</v>
      </c>
      <c r="E125" s="31">
        <v>2441673</v>
      </c>
      <c r="F125" s="31">
        <v>1700519</v>
      </c>
      <c r="G125" s="31">
        <v>4245711</v>
      </c>
      <c r="H125" s="32">
        <v>160.00920698924728</v>
      </c>
      <c r="I125" s="32" t="s">
        <v>203</v>
      </c>
      <c r="J125" s="32">
        <v>3774.0913306451607</v>
      </c>
      <c r="K125" s="32">
        <v>2628.4903897849463</v>
      </c>
      <c r="L125" s="32">
        <v>6562.5909274193546</v>
      </c>
    </row>
    <row r="126" spans="1:12">
      <c r="A126" s="45"/>
      <c r="B126" s="45" t="s">
        <v>149</v>
      </c>
      <c r="C126" s="22">
        <v>103519</v>
      </c>
      <c r="D126" s="22">
        <v>0</v>
      </c>
      <c r="E126" s="22">
        <v>2441673</v>
      </c>
      <c r="F126" s="22">
        <v>1700519</v>
      </c>
      <c r="G126" s="63">
        <v>4245711</v>
      </c>
      <c r="H126" s="63">
        <v>160.00920698924728</v>
      </c>
      <c r="I126" s="63"/>
      <c r="J126" s="63">
        <v>3774.0913306451607</v>
      </c>
      <c r="K126" s="63">
        <v>2628.4903897849463</v>
      </c>
      <c r="L126" s="63">
        <v>6562.5909274193546</v>
      </c>
    </row>
    <row r="127" spans="1:12">
      <c r="A127" s="37">
        <v>40</v>
      </c>
      <c r="B127" s="30" t="s">
        <v>48</v>
      </c>
      <c r="C127" s="31">
        <v>609841</v>
      </c>
      <c r="D127" s="31">
        <v>0</v>
      </c>
      <c r="E127" s="31">
        <v>6095046</v>
      </c>
      <c r="F127" s="31">
        <v>1634029</v>
      </c>
      <c r="G127" s="31">
        <v>8338916</v>
      </c>
      <c r="H127" s="32">
        <v>942.6305779569891</v>
      </c>
      <c r="I127" s="32" t="s">
        <v>203</v>
      </c>
      <c r="J127" s="32">
        <v>9421.1060483870951</v>
      </c>
      <c r="K127" s="32">
        <v>2525.7168682795696</v>
      </c>
      <c r="L127" s="32">
        <v>12889.453494623653</v>
      </c>
    </row>
    <row r="128" spans="1:12">
      <c r="A128" s="45"/>
      <c r="B128" s="45" t="s">
        <v>150</v>
      </c>
      <c r="C128" s="22">
        <v>609841</v>
      </c>
      <c r="D128" s="22"/>
      <c r="E128" s="22">
        <v>2498968.86</v>
      </c>
      <c r="F128" s="22">
        <v>539229.57000000007</v>
      </c>
      <c r="G128" s="63">
        <v>3648039.4299999997</v>
      </c>
      <c r="H128" s="63">
        <v>942.6305779569891</v>
      </c>
      <c r="I128" s="63"/>
      <c r="J128" s="63">
        <v>3862.6534798387088</v>
      </c>
      <c r="K128" s="63">
        <v>833.48656653225817</v>
      </c>
      <c r="L128" s="63">
        <v>5638.7706243279554</v>
      </c>
    </row>
    <row r="129" spans="1:12">
      <c r="A129" s="45"/>
      <c r="B129" s="45" t="s">
        <v>151</v>
      </c>
      <c r="C129" s="22"/>
      <c r="D129" s="22"/>
      <c r="E129" s="22">
        <v>3596077.1399999997</v>
      </c>
      <c r="F129" s="22">
        <v>1094799.4300000002</v>
      </c>
      <c r="G129" s="63">
        <v>4690876.57</v>
      </c>
      <c r="H129" s="63"/>
      <c r="I129" s="63"/>
      <c r="J129" s="63">
        <v>5558.4525685483859</v>
      </c>
      <c r="K129" s="63">
        <v>1692.2303017473121</v>
      </c>
      <c r="L129" s="63">
        <v>7250.6828702956982</v>
      </c>
    </row>
    <row r="130" spans="1:12">
      <c r="A130" s="37">
        <v>41</v>
      </c>
      <c r="B130" s="30" t="s">
        <v>49</v>
      </c>
      <c r="C130" s="31">
        <v>0</v>
      </c>
      <c r="D130" s="31">
        <v>0</v>
      </c>
      <c r="E130" s="31">
        <v>439714</v>
      </c>
      <c r="F130" s="31">
        <v>313873</v>
      </c>
      <c r="G130" s="31">
        <v>753587</v>
      </c>
      <c r="H130" s="32" t="s">
        <v>203</v>
      </c>
      <c r="I130" s="32" t="s">
        <v>203</v>
      </c>
      <c r="J130" s="32">
        <v>679.66545698924722</v>
      </c>
      <c r="K130" s="32">
        <v>485.15315860215048</v>
      </c>
      <c r="L130" s="32">
        <v>1164.8186155913977</v>
      </c>
    </row>
    <row r="131" spans="1:12">
      <c r="A131" s="45"/>
      <c r="B131" s="45" t="s">
        <v>152</v>
      </c>
      <c r="C131" s="22"/>
      <c r="D131" s="22"/>
      <c r="E131" s="22">
        <v>439714</v>
      </c>
      <c r="F131" s="22">
        <v>313873</v>
      </c>
      <c r="G131" s="63">
        <v>753587</v>
      </c>
      <c r="H131" s="63"/>
      <c r="I131" s="63"/>
      <c r="J131" s="63">
        <v>679.66545698924722</v>
      </c>
      <c r="K131" s="63">
        <v>485.15315860215048</v>
      </c>
      <c r="L131" s="63">
        <v>1164.8186155913977</v>
      </c>
    </row>
    <row r="132" spans="1:12">
      <c r="A132" s="37">
        <v>42</v>
      </c>
      <c r="B132" s="30" t="s">
        <v>50</v>
      </c>
      <c r="C132" s="52">
        <v>325800</v>
      </c>
      <c r="D132" s="31"/>
      <c r="E132" s="52">
        <v>2018999</v>
      </c>
      <c r="F132" s="52">
        <v>1983256</v>
      </c>
      <c r="G132" s="31">
        <v>4328055</v>
      </c>
      <c r="H132" s="32">
        <v>503.58870967741927</v>
      </c>
      <c r="I132" s="32" t="s">
        <v>203</v>
      </c>
      <c r="J132" s="32">
        <v>3120.7645833333331</v>
      </c>
      <c r="K132" s="32">
        <v>3065.5166666666664</v>
      </c>
      <c r="L132" s="32">
        <v>6689.8699596774186</v>
      </c>
    </row>
    <row r="133" spans="1:12">
      <c r="A133" s="45"/>
      <c r="B133" s="45" t="s">
        <v>153</v>
      </c>
      <c r="C133" s="22">
        <v>325800</v>
      </c>
      <c r="D133" s="22"/>
      <c r="E133" s="22">
        <v>180499</v>
      </c>
      <c r="F133" s="22">
        <v>336360</v>
      </c>
      <c r="G133" s="63">
        <v>842659</v>
      </c>
      <c r="H133" s="63">
        <v>503.58870967741927</v>
      </c>
      <c r="I133" s="63"/>
      <c r="J133" s="63">
        <v>278.99711021505374</v>
      </c>
      <c r="K133" s="63">
        <v>519.91129032258061</v>
      </c>
      <c r="L133" s="63">
        <v>1302.4971102150535</v>
      </c>
    </row>
    <row r="134" spans="1:12">
      <c r="A134" s="45"/>
      <c r="B134" s="45" t="s">
        <v>154</v>
      </c>
      <c r="C134" s="22"/>
      <c r="D134" s="22"/>
      <c r="E134" s="22">
        <v>868977</v>
      </c>
      <c r="F134" s="22">
        <v>943435</v>
      </c>
      <c r="G134" s="63">
        <v>1812412</v>
      </c>
      <c r="H134" s="63"/>
      <c r="I134" s="63"/>
      <c r="J134" s="63">
        <v>1343.1768145161288</v>
      </c>
      <c r="K134" s="63">
        <v>1458.2664650537633</v>
      </c>
      <c r="L134" s="63">
        <v>2801.4432795698922</v>
      </c>
    </row>
    <row r="135" spans="1:12">
      <c r="A135" s="45"/>
      <c r="B135" s="45" t="s">
        <v>155</v>
      </c>
      <c r="C135" s="22"/>
      <c r="D135" s="22"/>
      <c r="E135" s="22">
        <v>437113</v>
      </c>
      <c r="F135" s="22"/>
      <c r="G135" s="63">
        <v>437113</v>
      </c>
      <c r="H135" s="63"/>
      <c r="I135" s="63"/>
      <c r="J135" s="63">
        <v>675.64509408602146</v>
      </c>
      <c r="K135" s="63"/>
      <c r="L135" s="63">
        <v>675.64509408602146</v>
      </c>
    </row>
    <row r="136" spans="1:12">
      <c r="A136" s="45"/>
      <c r="B136" s="45" t="s">
        <v>199</v>
      </c>
      <c r="C136" s="22"/>
      <c r="D136" s="22"/>
      <c r="E136" s="22">
        <v>291342</v>
      </c>
      <c r="F136" s="22">
        <v>600728</v>
      </c>
      <c r="G136" s="63">
        <v>892070</v>
      </c>
      <c r="H136" s="63"/>
      <c r="I136" s="63"/>
      <c r="J136" s="63">
        <v>450.32701612903219</v>
      </c>
      <c r="K136" s="63">
        <v>928.54462365591382</v>
      </c>
      <c r="L136" s="63">
        <v>1378.871639784946</v>
      </c>
    </row>
    <row r="137" spans="1:12">
      <c r="A137" s="45"/>
      <c r="B137" s="45" t="s">
        <v>200</v>
      </c>
      <c r="C137" s="22"/>
      <c r="D137" s="22"/>
      <c r="E137" s="22">
        <v>41995</v>
      </c>
      <c r="F137" s="22">
        <v>102733</v>
      </c>
      <c r="G137" s="63">
        <v>144728</v>
      </c>
      <c r="H137" s="63"/>
      <c r="I137" s="63"/>
      <c r="J137" s="63">
        <v>64.911626344086017</v>
      </c>
      <c r="K137" s="63">
        <v>158.79428763440859</v>
      </c>
      <c r="L137" s="63">
        <v>223.70591397849461</v>
      </c>
    </row>
    <row r="138" spans="1:12">
      <c r="A138" s="45"/>
      <c r="B138" s="45" t="s">
        <v>201</v>
      </c>
      <c r="C138" s="22"/>
      <c r="D138" s="22"/>
      <c r="E138" s="22">
        <v>199073</v>
      </c>
      <c r="F138" s="22"/>
      <c r="G138" s="63">
        <v>199073</v>
      </c>
      <c r="H138" s="63"/>
      <c r="I138" s="63"/>
      <c r="J138" s="63">
        <v>307.70692204301071</v>
      </c>
      <c r="K138" s="63"/>
      <c r="L138" s="63">
        <v>307.70692204301071</v>
      </c>
    </row>
    <row r="139" spans="1:12">
      <c r="A139" s="37">
        <v>43</v>
      </c>
      <c r="B139" s="30" t="s">
        <v>51</v>
      </c>
      <c r="C139" s="31">
        <v>991716</v>
      </c>
      <c r="D139" s="31">
        <v>151037</v>
      </c>
      <c r="E139" s="52">
        <v>3327563</v>
      </c>
      <c r="F139" s="31">
        <v>799309</v>
      </c>
      <c r="G139" s="31">
        <v>5269625</v>
      </c>
      <c r="H139" s="32">
        <v>1532.8943548387097</v>
      </c>
      <c r="I139" s="32">
        <v>233.45772849462364</v>
      </c>
      <c r="J139" s="32">
        <v>5143.4105510752688</v>
      </c>
      <c r="K139" s="32">
        <v>1235.4910618279569</v>
      </c>
      <c r="L139" s="32">
        <v>8145.2536962365593</v>
      </c>
    </row>
    <row r="140" spans="1:12">
      <c r="A140" s="45"/>
      <c r="B140" s="45" t="s">
        <v>156</v>
      </c>
      <c r="C140" s="22">
        <v>991716</v>
      </c>
      <c r="D140" s="22">
        <v>151037</v>
      </c>
      <c r="E140" s="22">
        <v>1984018</v>
      </c>
      <c r="F140" s="22">
        <v>633433</v>
      </c>
      <c r="G140" s="63">
        <v>3760204</v>
      </c>
      <c r="H140" s="63">
        <v>1532.8943548387097</v>
      </c>
      <c r="I140" s="63">
        <v>233.45772849462364</v>
      </c>
      <c r="J140" s="63">
        <v>3066.6944892473116</v>
      </c>
      <c r="K140" s="63">
        <v>979.0967069892472</v>
      </c>
      <c r="L140" s="63">
        <v>5812.1432795698911</v>
      </c>
    </row>
    <row r="141" spans="1:12">
      <c r="A141" s="45"/>
      <c r="B141" s="45" t="s">
        <v>157</v>
      </c>
      <c r="C141" s="22"/>
      <c r="D141" s="22"/>
      <c r="E141" s="22">
        <v>1307549</v>
      </c>
      <c r="F141" s="22">
        <v>154803</v>
      </c>
      <c r="G141" s="63">
        <v>1462352</v>
      </c>
      <c r="H141" s="63"/>
      <c r="I141" s="63"/>
      <c r="J141" s="63">
        <v>2021.0770833333331</v>
      </c>
      <c r="K141" s="63">
        <v>239.27883064516126</v>
      </c>
      <c r="L141" s="63">
        <v>2260.3559139784943</v>
      </c>
    </row>
    <row r="142" spans="1:12">
      <c r="A142" s="45"/>
      <c r="B142" s="45" t="s">
        <v>197</v>
      </c>
      <c r="C142" s="22"/>
      <c r="D142" s="22"/>
      <c r="E142" s="22">
        <v>35996</v>
      </c>
      <c r="F142" s="22">
        <v>11073</v>
      </c>
      <c r="G142" s="63">
        <v>47069</v>
      </c>
      <c r="H142" s="63"/>
      <c r="I142" s="63"/>
      <c r="J142" s="63">
        <v>55.63897849462365</v>
      </c>
      <c r="K142" s="63">
        <v>17.115524193548385</v>
      </c>
      <c r="L142" s="63">
        <v>72.754502688172039</v>
      </c>
    </row>
    <row r="143" spans="1:12">
      <c r="A143" s="37">
        <v>44</v>
      </c>
      <c r="B143" s="30" t="s">
        <v>52</v>
      </c>
      <c r="C143" s="31">
        <v>0</v>
      </c>
      <c r="D143" s="31">
        <v>9399</v>
      </c>
      <c r="E143" s="53">
        <v>2405709</v>
      </c>
      <c r="F143" s="51">
        <v>2337904</v>
      </c>
      <c r="G143" s="31">
        <v>4753012</v>
      </c>
      <c r="H143" s="32" t="s">
        <v>203</v>
      </c>
      <c r="I143" s="32">
        <v>14.528024193548386</v>
      </c>
      <c r="J143" s="32">
        <v>3718.5018145161289</v>
      </c>
      <c r="K143" s="32">
        <v>3613.695698924731</v>
      </c>
      <c r="L143" s="32">
        <v>7346.7255376344083</v>
      </c>
    </row>
    <row r="144" spans="1:12">
      <c r="A144" s="45"/>
      <c r="B144" s="45" t="s">
        <v>158</v>
      </c>
      <c r="C144" s="22">
        <v>0</v>
      </c>
      <c r="D144" s="22">
        <v>9399</v>
      </c>
      <c r="E144" s="22">
        <v>2405709</v>
      </c>
      <c r="F144" s="22">
        <v>2337904</v>
      </c>
      <c r="G144" s="22">
        <v>4753012</v>
      </c>
      <c r="H144" s="63"/>
      <c r="I144" s="63">
        <v>14.528024193548386</v>
      </c>
      <c r="J144" s="63">
        <v>3718.5018145161289</v>
      </c>
      <c r="K144" s="63">
        <v>3613.695698924731</v>
      </c>
      <c r="L144" s="63">
        <v>7346.7255376344083</v>
      </c>
    </row>
    <row r="145" spans="1:12">
      <c r="A145" s="37">
        <v>45</v>
      </c>
      <c r="B145" s="30" t="s">
        <v>53</v>
      </c>
      <c r="C145" s="31">
        <v>0</v>
      </c>
      <c r="D145" s="31">
        <v>0</v>
      </c>
      <c r="E145" s="52">
        <v>879645</v>
      </c>
      <c r="F145" s="31">
        <v>529667</v>
      </c>
      <c r="G145" s="31">
        <v>1409312</v>
      </c>
      <c r="H145" s="32" t="s">
        <v>203</v>
      </c>
      <c r="I145" s="32" t="s">
        <v>203</v>
      </c>
      <c r="J145" s="32">
        <v>1359.6663306451612</v>
      </c>
      <c r="K145" s="32">
        <v>818.70571236559124</v>
      </c>
      <c r="L145" s="32">
        <v>2178.3720430107523</v>
      </c>
    </row>
    <row r="146" spans="1:12">
      <c r="A146" s="45"/>
      <c r="B146" s="45" t="s">
        <v>159</v>
      </c>
      <c r="C146" s="22"/>
      <c r="D146" s="22"/>
      <c r="E146" s="22">
        <v>879645</v>
      </c>
      <c r="F146" s="22">
        <v>529667</v>
      </c>
      <c r="G146" s="63">
        <v>1409312</v>
      </c>
      <c r="H146" s="63"/>
      <c r="I146" s="63"/>
      <c r="J146" s="63">
        <v>1359.6663306451612</v>
      </c>
      <c r="K146" s="63">
        <v>818.70571236559124</v>
      </c>
      <c r="L146" s="63">
        <v>2178.3720430107523</v>
      </c>
    </row>
    <row r="147" spans="1:12">
      <c r="A147" s="37">
        <v>46</v>
      </c>
      <c r="B147" s="30" t="s">
        <v>54</v>
      </c>
      <c r="C147" s="31">
        <v>67810</v>
      </c>
      <c r="D147" s="31">
        <v>0</v>
      </c>
      <c r="E147" s="31">
        <v>1789458</v>
      </c>
      <c r="F147" s="31">
        <v>424623</v>
      </c>
      <c r="G147" s="31">
        <v>2281891</v>
      </c>
      <c r="H147" s="32">
        <v>104.81384408602149</v>
      </c>
      <c r="I147" s="32" t="s">
        <v>203</v>
      </c>
      <c r="J147" s="32">
        <v>2765.9633064516129</v>
      </c>
      <c r="K147" s="32">
        <v>656.33931451612898</v>
      </c>
      <c r="L147" s="32">
        <v>3527.1164650537635</v>
      </c>
    </row>
    <row r="148" spans="1:12">
      <c r="A148" s="45"/>
      <c r="B148" s="45" t="s">
        <v>160</v>
      </c>
      <c r="C148" s="22">
        <v>67810</v>
      </c>
      <c r="D148" s="22"/>
      <c r="E148" s="22">
        <v>116314.77</v>
      </c>
      <c r="F148" s="22">
        <v>50530.136999999995</v>
      </c>
      <c r="G148" s="63">
        <v>234654.90700000001</v>
      </c>
      <c r="H148" s="63">
        <v>104.81384408602149</v>
      </c>
      <c r="I148" s="63"/>
      <c r="J148" s="63">
        <v>179.78761491935484</v>
      </c>
      <c r="K148" s="63">
        <v>78.104378427419334</v>
      </c>
      <c r="L148" s="63">
        <v>362.70583743279565</v>
      </c>
    </row>
    <row r="149" spans="1:12">
      <c r="A149" s="45"/>
      <c r="B149" s="45" t="s">
        <v>163</v>
      </c>
      <c r="C149" s="22"/>
      <c r="D149" s="22"/>
      <c r="E149" s="22">
        <v>46525.907999999996</v>
      </c>
      <c r="F149" s="22"/>
      <c r="G149" s="63">
        <v>46525.907999999996</v>
      </c>
      <c r="H149" s="63"/>
      <c r="I149" s="63"/>
      <c r="J149" s="63">
        <v>71.915045967741918</v>
      </c>
      <c r="K149" s="63"/>
      <c r="L149" s="63">
        <v>71.915045967741918</v>
      </c>
    </row>
    <row r="150" spans="1:12">
      <c r="A150" s="45"/>
      <c r="B150" s="45" t="s">
        <v>164</v>
      </c>
      <c r="C150" s="22"/>
      <c r="D150" s="22"/>
      <c r="E150" s="22">
        <v>143156.64000000001</v>
      </c>
      <c r="F150" s="22">
        <v>17834.166000000001</v>
      </c>
      <c r="G150" s="63">
        <v>160990.80600000001</v>
      </c>
      <c r="H150" s="63"/>
      <c r="I150" s="63"/>
      <c r="J150" s="63">
        <v>221.27706451612903</v>
      </c>
      <c r="K150" s="63">
        <v>27.566251209677418</v>
      </c>
      <c r="L150" s="63">
        <v>248.84331572580646</v>
      </c>
    </row>
    <row r="151" spans="1:12">
      <c r="A151" s="45"/>
      <c r="B151" s="45" t="s">
        <v>161</v>
      </c>
      <c r="C151" s="22"/>
      <c r="D151" s="22"/>
      <c r="E151" s="22">
        <v>601257.88800000004</v>
      </c>
      <c r="F151" s="22">
        <v>93841.683000000005</v>
      </c>
      <c r="G151" s="63">
        <v>695099.571</v>
      </c>
      <c r="H151" s="63"/>
      <c r="I151" s="63"/>
      <c r="J151" s="63">
        <v>929.36367096774188</v>
      </c>
      <c r="K151" s="63">
        <v>145.05098850806451</v>
      </c>
      <c r="L151" s="63">
        <v>1074.4146594758063</v>
      </c>
    </row>
    <row r="152" spans="1:12">
      <c r="A152" s="45"/>
      <c r="B152" s="45" t="s">
        <v>167</v>
      </c>
      <c r="C152" s="22"/>
      <c r="D152" s="22"/>
      <c r="E152" s="22">
        <v>629889.2159999999</v>
      </c>
      <c r="F152" s="22">
        <v>172396.93799999997</v>
      </c>
      <c r="G152" s="63">
        <v>802286.15399999986</v>
      </c>
      <c r="H152" s="63"/>
      <c r="I152" s="63"/>
      <c r="J152" s="63">
        <v>973.61908387096753</v>
      </c>
      <c r="K152" s="63">
        <v>266.47376169354834</v>
      </c>
      <c r="L152" s="63">
        <v>1240.0928455645158</v>
      </c>
    </row>
    <row r="153" spans="1:12">
      <c r="A153" s="45"/>
      <c r="B153" s="45" t="s">
        <v>166</v>
      </c>
      <c r="C153" s="22"/>
      <c r="D153" s="22"/>
      <c r="E153" s="22">
        <v>100209.648</v>
      </c>
      <c r="F153" s="22">
        <v>31846.724999999999</v>
      </c>
      <c r="G153" s="63">
        <v>132056.37299999999</v>
      </c>
      <c r="H153" s="63"/>
      <c r="I153" s="63"/>
      <c r="J153" s="63">
        <v>154.89394516129033</v>
      </c>
      <c r="K153" s="63">
        <v>49.225448588709675</v>
      </c>
      <c r="L153" s="63">
        <v>204.11939375</v>
      </c>
    </row>
    <row r="154" spans="1:12">
      <c r="A154" s="45"/>
      <c r="B154" s="45" t="s">
        <v>162</v>
      </c>
      <c r="C154" s="22"/>
      <c r="D154" s="22"/>
      <c r="E154" s="22">
        <v>91262.357999999993</v>
      </c>
      <c r="F154" s="22">
        <v>20806.527000000002</v>
      </c>
      <c r="G154" s="63">
        <v>112068.88499999999</v>
      </c>
      <c r="H154" s="63"/>
      <c r="I154" s="63"/>
      <c r="J154" s="63">
        <v>141.06412862903224</v>
      </c>
      <c r="K154" s="63">
        <v>32.160626411290323</v>
      </c>
      <c r="L154" s="63">
        <v>173.22475504032258</v>
      </c>
    </row>
    <row r="155" spans="1:12">
      <c r="A155" s="45"/>
      <c r="B155" s="45" t="s">
        <v>165</v>
      </c>
      <c r="C155" s="22"/>
      <c r="D155" s="22"/>
      <c r="E155" s="22">
        <v>60841.572000000007</v>
      </c>
      <c r="F155" s="22">
        <v>37366.824000000001</v>
      </c>
      <c r="G155" s="63">
        <v>98208.396000000008</v>
      </c>
      <c r="H155" s="63"/>
      <c r="I155" s="63"/>
      <c r="J155" s="63">
        <v>94.042752419354841</v>
      </c>
      <c r="K155" s="63">
        <v>57.757859677419354</v>
      </c>
      <c r="L155" s="63">
        <v>151.80061209677419</v>
      </c>
    </row>
    <row r="156" spans="1:12">
      <c r="A156" s="37">
        <v>47</v>
      </c>
      <c r="B156" s="30" t="s">
        <v>55</v>
      </c>
      <c r="C156" s="31">
        <v>329671</v>
      </c>
      <c r="D156" s="31">
        <v>0</v>
      </c>
      <c r="E156" s="52">
        <v>899124</v>
      </c>
      <c r="F156" s="31">
        <v>324692</v>
      </c>
      <c r="G156" s="31">
        <v>1553487</v>
      </c>
      <c r="H156" s="32">
        <v>509.57211021505373</v>
      </c>
      <c r="I156" s="32" t="s">
        <v>203</v>
      </c>
      <c r="J156" s="32">
        <v>1389.7749999999999</v>
      </c>
      <c r="K156" s="32">
        <v>501.8760752688172</v>
      </c>
      <c r="L156" s="32">
        <v>2401.223185483871</v>
      </c>
    </row>
    <row r="157" spans="1:12">
      <c r="A157" s="45"/>
      <c r="B157" s="45" t="s">
        <v>168</v>
      </c>
      <c r="C157" s="22">
        <v>329671</v>
      </c>
      <c r="D157" s="22">
        <v>0</v>
      </c>
      <c r="E157" s="22">
        <v>899124</v>
      </c>
      <c r="F157" s="22">
        <v>324692</v>
      </c>
      <c r="G157" s="63">
        <v>1553487</v>
      </c>
      <c r="H157" s="63">
        <v>509.57211021505373</v>
      </c>
      <c r="I157" s="63"/>
      <c r="J157" s="63">
        <v>1389.7749999999999</v>
      </c>
      <c r="K157" s="63">
        <v>501.8760752688172</v>
      </c>
      <c r="L157" s="63">
        <v>2401.223185483871</v>
      </c>
    </row>
    <row r="158" spans="1:12">
      <c r="A158" s="37">
        <v>48</v>
      </c>
      <c r="B158" s="30" t="s">
        <v>56</v>
      </c>
      <c r="C158" s="31">
        <v>0</v>
      </c>
      <c r="D158" s="31">
        <v>8448</v>
      </c>
      <c r="E158" s="52">
        <v>14087</v>
      </c>
      <c r="F158" s="31">
        <v>625679</v>
      </c>
      <c r="G158" s="31">
        <v>648214</v>
      </c>
      <c r="H158" s="32" t="s">
        <v>203</v>
      </c>
      <c r="I158" s="32">
        <v>13.058064516129033</v>
      </c>
      <c r="J158" s="32">
        <v>21.774260752688171</v>
      </c>
      <c r="K158" s="32">
        <v>967.11135752688165</v>
      </c>
      <c r="L158" s="32">
        <v>1001.9436827956988</v>
      </c>
    </row>
    <row r="159" spans="1:12">
      <c r="A159" s="45"/>
      <c r="B159" s="45" t="s">
        <v>169</v>
      </c>
      <c r="C159" s="22"/>
      <c r="D159" s="22">
        <v>8448</v>
      </c>
      <c r="E159" s="22">
        <v>14087</v>
      </c>
      <c r="F159" s="22">
        <v>625679</v>
      </c>
      <c r="G159" s="63">
        <v>648214</v>
      </c>
      <c r="H159" s="63"/>
      <c r="I159" s="63">
        <v>13.058064516129033</v>
      </c>
      <c r="J159" s="63">
        <v>21.774260752688171</v>
      </c>
      <c r="K159" s="63">
        <v>967.11135752688165</v>
      </c>
      <c r="L159" s="63">
        <v>1001.9436827956988</v>
      </c>
    </row>
    <row r="160" spans="1:12">
      <c r="A160" s="37">
        <v>49</v>
      </c>
      <c r="B160" s="30" t="s">
        <v>57</v>
      </c>
      <c r="C160" s="31">
        <v>0</v>
      </c>
      <c r="D160" s="31">
        <v>0</v>
      </c>
      <c r="E160" s="52">
        <v>109663</v>
      </c>
      <c r="F160" s="31">
        <v>176086</v>
      </c>
      <c r="G160" s="31">
        <v>285749</v>
      </c>
      <c r="H160" s="32" t="s">
        <v>203</v>
      </c>
      <c r="I160" s="32" t="s">
        <v>203</v>
      </c>
      <c r="J160" s="32">
        <v>169.50598118279569</v>
      </c>
      <c r="K160" s="32">
        <v>272.17594086021506</v>
      </c>
      <c r="L160" s="32">
        <v>441.68192204301079</v>
      </c>
    </row>
    <row r="161" spans="1:12">
      <c r="A161" s="45"/>
      <c r="B161" s="45" t="s">
        <v>170</v>
      </c>
      <c r="C161" s="22"/>
      <c r="D161" s="22"/>
      <c r="E161" s="22">
        <v>109663</v>
      </c>
      <c r="F161" s="22">
        <v>176086</v>
      </c>
      <c r="G161" s="63">
        <v>285749</v>
      </c>
      <c r="H161" s="63"/>
      <c r="I161" s="63"/>
      <c r="J161" s="63">
        <v>169.50598118279569</v>
      </c>
      <c r="K161" s="63">
        <v>272.17594086021506</v>
      </c>
      <c r="L161" s="63">
        <v>441.68192204301079</v>
      </c>
    </row>
    <row r="162" spans="1:12">
      <c r="A162" s="37">
        <v>50</v>
      </c>
      <c r="B162" s="30" t="s">
        <v>58</v>
      </c>
      <c r="C162" s="31">
        <v>1205</v>
      </c>
      <c r="D162" s="31">
        <v>0</v>
      </c>
      <c r="E162" s="52">
        <v>2575299</v>
      </c>
      <c r="F162" s="31">
        <v>316757</v>
      </c>
      <c r="G162" s="31">
        <v>2893261</v>
      </c>
      <c r="H162" s="32">
        <v>1.862567204301075</v>
      </c>
      <c r="I162" s="32" t="s">
        <v>203</v>
      </c>
      <c r="J162" s="32">
        <v>3980.6368951612899</v>
      </c>
      <c r="K162" s="32">
        <v>489.61095430107525</v>
      </c>
      <c r="L162" s="32">
        <v>4472.1104166666664</v>
      </c>
    </row>
    <row r="163" spans="1:12">
      <c r="A163" s="45"/>
      <c r="B163" s="45" t="s">
        <v>171</v>
      </c>
      <c r="C163" s="22">
        <v>1205</v>
      </c>
      <c r="D163" s="22">
        <v>0</v>
      </c>
      <c r="E163" s="22">
        <v>2575299</v>
      </c>
      <c r="F163" s="22">
        <v>316757</v>
      </c>
      <c r="G163" s="63">
        <v>2893261</v>
      </c>
      <c r="H163" s="63">
        <v>1.862567204301075</v>
      </c>
      <c r="I163" s="63"/>
      <c r="J163" s="63">
        <v>3980.6368951612899</v>
      </c>
      <c r="K163" s="63">
        <v>489.61095430107525</v>
      </c>
      <c r="L163" s="63">
        <v>4472.1104166666664</v>
      </c>
    </row>
    <row r="164" spans="1:12">
      <c r="A164" s="37">
        <v>51</v>
      </c>
      <c r="B164" s="30" t="s">
        <v>59</v>
      </c>
      <c r="C164" s="31">
        <v>851904</v>
      </c>
      <c r="D164" s="31">
        <v>0</v>
      </c>
      <c r="E164" s="31">
        <v>973279</v>
      </c>
      <c r="F164" s="31">
        <v>1284564</v>
      </c>
      <c r="G164" s="31">
        <v>3109747</v>
      </c>
      <c r="H164" s="32">
        <v>1316.7870967741935</v>
      </c>
      <c r="I164" s="32" t="s">
        <v>203</v>
      </c>
      <c r="J164" s="32">
        <v>1504.3963037634408</v>
      </c>
      <c r="K164" s="32">
        <v>1985.5491935483869</v>
      </c>
      <c r="L164" s="32">
        <v>4806.732594086021</v>
      </c>
    </row>
    <row r="165" spans="1:12">
      <c r="A165" s="45"/>
      <c r="B165" s="45" t="s">
        <v>172</v>
      </c>
      <c r="C165" s="22">
        <v>851904</v>
      </c>
      <c r="D165" s="22"/>
      <c r="E165" s="22">
        <v>818236</v>
      </c>
      <c r="F165" s="22">
        <v>1137574</v>
      </c>
      <c r="G165" s="63">
        <v>2807714</v>
      </c>
      <c r="H165" s="63">
        <v>1316.7870967741935</v>
      </c>
      <c r="I165" s="63"/>
      <c r="J165" s="63">
        <v>1264.746505376344</v>
      </c>
      <c r="K165" s="63">
        <v>1758.3469086021505</v>
      </c>
      <c r="L165" s="63">
        <v>4339.8805107526878</v>
      </c>
    </row>
    <row r="166" spans="1:12">
      <c r="A166" s="45"/>
      <c r="B166" s="45" t="s">
        <v>173</v>
      </c>
      <c r="C166" s="22"/>
      <c r="D166" s="22"/>
      <c r="E166" s="22">
        <v>155043</v>
      </c>
      <c r="F166" s="22">
        <v>116004</v>
      </c>
      <c r="G166" s="63">
        <v>271047</v>
      </c>
      <c r="H166" s="63"/>
      <c r="I166" s="63"/>
      <c r="J166" s="63">
        <v>239.64979838709678</v>
      </c>
      <c r="K166" s="63">
        <v>179.30725806451611</v>
      </c>
      <c r="L166" s="63">
        <v>418.95705645161286</v>
      </c>
    </row>
    <row r="167" spans="1:12">
      <c r="A167" s="45"/>
      <c r="B167" s="45" t="s">
        <v>174</v>
      </c>
      <c r="C167" s="22"/>
      <c r="D167" s="22"/>
      <c r="E167" s="22"/>
      <c r="F167" s="22">
        <v>30986</v>
      </c>
      <c r="G167" s="63">
        <v>30986</v>
      </c>
      <c r="H167" s="63"/>
      <c r="I167" s="63"/>
      <c r="J167" s="63"/>
      <c r="K167" s="63">
        <v>47.895026881720426</v>
      </c>
      <c r="L167" s="63">
        <v>47.895026881720426</v>
      </c>
    </row>
    <row r="168" spans="1:12">
      <c r="A168" s="37">
        <v>52</v>
      </c>
      <c r="B168" s="30" t="s">
        <v>60</v>
      </c>
      <c r="C168" s="31">
        <v>583072</v>
      </c>
      <c r="D168" s="31"/>
      <c r="E168" s="31">
        <v>1423970</v>
      </c>
      <c r="F168" s="31">
        <v>943503</v>
      </c>
      <c r="G168" s="31">
        <v>2950545</v>
      </c>
      <c r="H168" s="32">
        <v>901.25376344086021</v>
      </c>
      <c r="I168" s="32" t="s">
        <v>203</v>
      </c>
      <c r="J168" s="32">
        <v>2201.0288978494623</v>
      </c>
      <c r="K168" s="32">
        <v>1458.3715725806451</v>
      </c>
      <c r="L168" s="32">
        <v>4560.6542338709678</v>
      </c>
    </row>
    <row r="169" spans="1:12">
      <c r="A169" s="45"/>
      <c r="B169" s="45" t="s">
        <v>184</v>
      </c>
      <c r="C169" s="22">
        <v>583072</v>
      </c>
      <c r="D169" s="22"/>
      <c r="E169" s="22">
        <v>1423970</v>
      </c>
      <c r="F169" s="22">
        <v>943503</v>
      </c>
      <c r="G169" s="63">
        <v>2950545</v>
      </c>
      <c r="H169" s="63">
        <v>901.25376344086021</v>
      </c>
      <c r="I169" s="63"/>
      <c r="J169" s="63">
        <v>2201.0288978494623</v>
      </c>
      <c r="K169" s="63">
        <v>1458.3715725806451</v>
      </c>
      <c r="L169" s="63">
        <v>4560.6542338709678</v>
      </c>
    </row>
    <row r="170" spans="1:12">
      <c r="A170" s="37">
        <v>53</v>
      </c>
      <c r="B170" s="30" t="s">
        <v>61</v>
      </c>
      <c r="C170" s="31">
        <v>145152</v>
      </c>
      <c r="D170" s="31">
        <v>0</v>
      </c>
      <c r="E170" s="31">
        <v>1455462.514</v>
      </c>
      <c r="F170" s="31">
        <v>664492</v>
      </c>
      <c r="G170" s="31">
        <v>2265106.514</v>
      </c>
      <c r="H170" s="32">
        <v>224.36129032258063</v>
      </c>
      <c r="I170" s="32" t="s">
        <v>203</v>
      </c>
      <c r="J170" s="32">
        <v>2249.7068428763437</v>
      </c>
      <c r="K170" s="32">
        <v>1027.1045698924731</v>
      </c>
      <c r="L170" s="32">
        <v>3501.1727030913976</v>
      </c>
    </row>
    <row r="171" spans="1:12">
      <c r="A171" s="45"/>
      <c r="B171" s="45" t="s">
        <v>185</v>
      </c>
      <c r="C171" s="22"/>
      <c r="D171" s="22"/>
      <c r="E171" s="22">
        <v>108541</v>
      </c>
      <c r="F171" s="22">
        <v>76227</v>
      </c>
      <c r="G171" s="63">
        <v>184768</v>
      </c>
      <c r="H171" s="63"/>
      <c r="I171" s="63"/>
      <c r="J171" s="63">
        <v>167.77170698924729</v>
      </c>
      <c r="K171" s="63">
        <v>117.82399193548386</v>
      </c>
      <c r="L171" s="63">
        <v>285.59569892473115</v>
      </c>
    </row>
    <row r="172" spans="1:12">
      <c r="A172" s="45"/>
      <c r="B172" s="45" t="s">
        <v>186</v>
      </c>
      <c r="C172" s="22"/>
      <c r="D172" s="22"/>
      <c r="E172" s="22">
        <v>99010</v>
      </c>
      <c r="F172" s="22">
        <v>103012</v>
      </c>
      <c r="G172" s="63">
        <v>202022</v>
      </c>
      <c r="H172" s="63"/>
      <c r="I172" s="63"/>
      <c r="J172" s="63">
        <v>153.03965053763437</v>
      </c>
      <c r="K172" s="63">
        <v>159.2255376344086</v>
      </c>
      <c r="L172" s="63">
        <v>312.26518817204294</v>
      </c>
    </row>
    <row r="173" spans="1:12">
      <c r="A173" s="45"/>
      <c r="B173" s="45" t="s">
        <v>187</v>
      </c>
      <c r="C173" s="22"/>
      <c r="D173" s="22"/>
      <c r="E173" s="22">
        <v>16916</v>
      </c>
      <c r="F173" s="22">
        <v>9720</v>
      </c>
      <c r="G173" s="63">
        <v>26636</v>
      </c>
      <c r="H173" s="63"/>
      <c r="I173" s="63"/>
      <c r="J173" s="63">
        <v>26.147043010752689</v>
      </c>
      <c r="K173" s="63">
        <v>15.024193548387096</v>
      </c>
      <c r="L173" s="63">
        <v>41.171236559139786</v>
      </c>
    </row>
    <row r="174" spans="1:12">
      <c r="A174" s="45"/>
      <c r="B174" s="45" t="s">
        <v>188</v>
      </c>
      <c r="C174" s="22"/>
      <c r="D174" s="22"/>
      <c r="E174" s="22">
        <v>111328</v>
      </c>
      <c r="F174" s="22">
        <v>996</v>
      </c>
      <c r="G174" s="63">
        <v>112324</v>
      </c>
      <c r="H174" s="63"/>
      <c r="I174" s="63"/>
      <c r="J174" s="63">
        <v>172.0795698924731</v>
      </c>
      <c r="K174" s="63">
        <v>1.5395161290322579</v>
      </c>
      <c r="L174" s="63">
        <v>173.61908602150535</v>
      </c>
    </row>
    <row r="175" spans="1:12">
      <c r="A175" s="45"/>
      <c r="B175" s="45" t="s">
        <v>189</v>
      </c>
      <c r="C175" s="22"/>
      <c r="D175" s="22"/>
      <c r="E175" s="22">
        <v>0</v>
      </c>
      <c r="F175" s="22">
        <v>0</v>
      </c>
      <c r="G175" s="63">
        <v>0</v>
      </c>
      <c r="H175" s="63"/>
      <c r="I175" s="63"/>
      <c r="J175" s="63" t="s">
        <v>203</v>
      </c>
      <c r="K175" s="63" t="s">
        <v>203</v>
      </c>
      <c r="L175" s="63">
        <v>0</v>
      </c>
    </row>
    <row r="176" spans="1:12">
      <c r="A176" s="45"/>
      <c r="B176" s="45" t="s">
        <v>190</v>
      </c>
      <c r="C176" s="22"/>
      <c r="D176" s="22"/>
      <c r="E176" s="22">
        <v>354457</v>
      </c>
      <c r="F176" s="22"/>
      <c r="G176" s="63">
        <v>354457</v>
      </c>
      <c r="H176" s="63"/>
      <c r="I176" s="63"/>
      <c r="J176" s="63">
        <v>547.88380376344082</v>
      </c>
      <c r="K176" s="63"/>
      <c r="L176" s="63">
        <v>547.88380376344082</v>
      </c>
    </row>
    <row r="177" spans="1:12">
      <c r="A177" s="45"/>
      <c r="B177" s="45" t="s">
        <v>191</v>
      </c>
      <c r="C177" s="22">
        <v>145152</v>
      </c>
      <c r="D177" s="22"/>
      <c r="E177" s="22">
        <v>90145</v>
      </c>
      <c r="F177" s="22">
        <v>12549</v>
      </c>
      <c r="G177" s="63">
        <v>247846</v>
      </c>
      <c r="H177" s="63">
        <v>224.36129032258063</v>
      </c>
      <c r="I177" s="63"/>
      <c r="J177" s="63">
        <v>139.33702956989245</v>
      </c>
      <c r="K177" s="63">
        <v>19.396975806451611</v>
      </c>
      <c r="L177" s="63">
        <v>383.0952956989247</v>
      </c>
    </row>
    <row r="178" spans="1:12">
      <c r="A178" s="45"/>
      <c r="B178" s="45" t="s">
        <v>192</v>
      </c>
      <c r="C178" s="22"/>
      <c r="D178" s="22"/>
      <c r="E178" s="22">
        <v>551744</v>
      </c>
      <c r="F178" s="22">
        <v>461988</v>
      </c>
      <c r="G178" s="63">
        <v>1013732</v>
      </c>
      <c r="H178" s="63"/>
      <c r="I178" s="63"/>
      <c r="J178" s="63">
        <v>852.83010752688165</v>
      </c>
      <c r="K178" s="63">
        <v>714.09435483870971</v>
      </c>
      <c r="L178" s="63">
        <v>1566.9244623655914</v>
      </c>
    </row>
    <row r="179" spans="1:12">
      <c r="A179" s="45"/>
      <c r="B179" s="45" t="s">
        <v>198</v>
      </c>
      <c r="C179" s="22"/>
      <c r="D179" s="22"/>
      <c r="E179" s="22">
        <v>123322</v>
      </c>
      <c r="F179" s="22"/>
      <c r="G179" s="63">
        <v>123322</v>
      </c>
      <c r="H179" s="63"/>
      <c r="I179" s="63"/>
      <c r="J179" s="63">
        <v>190.6186827956989</v>
      </c>
      <c r="K179" s="63"/>
      <c r="L179" s="63">
        <v>190.6186827956989</v>
      </c>
    </row>
    <row r="180" spans="1:12">
      <c r="A180" s="36">
        <v>54</v>
      </c>
      <c r="B180" s="54" t="s">
        <v>62</v>
      </c>
      <c r="C180" s="55">
        <v>0</v>
      </c>
      <c r="D180" s="55">
        <v>43360</v>
      </c>
      <c r="E180" s="55">
        <v>2240394</v>
      </c>
      <c r="F180" s="55">
        <v>438471</v>
      </c>
      <c r="G180" s="25">
        <v>2722225</v>
      </c>
      <c r="H180" s="26" t="s">
        <v>203</v>
      </c>
      <c r="I180" s="26">
        <v>67.021505376344081</v>
      </c>
      <c r="J180" s="26">
        <v>3462.9745967741933</v>
      </c>
      <c r="K180" s="26">
        <v>677.74415322580649</v>
      </c>
      <c r="L180" s="26">
        <v>4207.7402553763441</v>
      </c>
    </row>
    <row r="181" spans="1:12">
      <c r="A181" s="45"/>
      <c r="B181" s="45" t="s">
        <v>175</v>
      </c>
      <c r="C181" s="22"/>
      <c r="D181" s="22"/>
      <c r="E181" s="22">
        <v>669802</v>
      </c>
      <c r="F181" s="22">
        <v>196958</v>
      </c>
      <c r="G181" s="63">
        <v>866760</v>
      </c>
      <c r="H181" s="63"/>
      <c r="I181" s="63"/>
      <c r="J181" s="63">
        <v>1035.3122311827956</v>
      </c>
      <c r="K181" s="63">
        <v>304.4377688172043</v>
      </c>
      <c r="L181" s="63">
        <v>1339.75</v>
      </c>
    </row>
    <row r="182" spans="1:12">
      <c r="A182" s="45"/>
      <c r="B182" s="45" t="s">
        <v>176</v>
      </c>
      <c r="C182" s="22"/>
      <c r="D182" s="22"/>
      <c r="E182" s="22">
        <v>529804</v>
      </c>
      <c r="F182" s="22">
        <v>27776</v>
      </c>
      <c r="G182" s="63">
        <v>557580</v>
      </c>
      <c r="H182" s="63"/>
      <c r="I182" s="63"/>
      <c r="J182" s="63">
        <v>818.91747311827953</v>
      </c>
      <c r="K182" s="63">
        <v>42.93333333333333</v>
      </c>
      <c r="L182" s="63">
        <v>861.85080645161281</v>
      </c>
    </row>
    <row r="183" spans="1:12">
      <c r="A183" s="45"/>
      <c r="B183" s="45" t="s">
        <v>177</v>
      </c>
      <c r="C183" s="22"/>
      <c r="D183" s="22">
        <v>43360</v>
      </c>
      <c r="E183" s="22">
        <v>310644</v>
      </c>
      <c r="F183" s="22">
        <v>89253</v>
      </c>
      <c r="G183" s="63">
        <v>443257</v>
      </c>
      <c r="H183" s="63"/>
      <c r="I183" s="63">
        <v>67.021505376344081</v>
      </c>
      <c r="J183" s="63">
        <v>480.16209677419351</v>
      </c>
      <c r="K183" s="63">
        <v>137.95826612903224</v>
      </c>
      <c r="L183" s="63">
        <v>685.14186827956985</v>
      </c>
    </row>
    <row r="184" spans="1:12">
      <c r="A184" s="45"/>
      <c r="B184" s="45" t="s">
        <v>179</v>
      </c>
      <c r="C184" s="22"/>
      <c r="D184" s="22"/>
      <c r="E184" s="22">
        <v>171968</v>
      </c>
      <c r="F184" s="22">
        <v>16960</v>
      </c>
      <c r="G184" s="63">
        <v>188928</v>
      </c>
      <c r="H184" s="63"/>
      <c r="I184" s="63"/>
      <c r="J184" s="63">
        <v>265.81075268817199</v>
      </c>
      <c r="K184" s="63">
        <v>26.21505376344086</v>
      </c>
      <c r="L184" s="63">
        <v>292.02580645161282</v>
      </c>
    </row>
    <row r="185" spans="1:12">
      <c r="A185" s="45"/>
      <c r="B185" s="45" t="s">
        <v>178</v>
      </c>
      <c r="C185" s="22"/>
      <c r="D185" s="22"/>
      <c r="E185" s="22"/>
      <c r="F185" s="22">
        <v>6782</v>
      </c>
      <c r="G185" s="63">
        <v>6782</v>
      </c>
      <c r="H185" s="63"/>
      <c r="I185" s="63"/>
      <c r="J185" s="63"/>
      <c r="K185" s="63">
        <v>10.482930107526881</v>
      </c>
      <c r="L185" s="63">
        <v>10.482930107526881</v>
      </c>
    </row>
    <row r="186" spans="1:12" ht="30">
      <c r="A186" s="45"/>
      <c r="B186" s="48" t="s">
        <v>180</v>
      </c>
      <c r="C186" s="22"/>
      <c r="D186" s="22"/>
      <c r="E186" s="22">
        <v>102865</v>
      </c>
      <c r="F186" s="22"/>
      <c r="G186" s="63">
        <v>102865</v>
      </c>
      <c r="H186" s="63"/>
      <c r="I186" s="63"/>
      <c r="J186" s="63">
        <v>158.99831989247309</v>
      </c>
      <c r="K186" s="63"/>
      <c r="L186" s="63">
        <v>158.99831989247309</v>
      </c>
    </row>
    <row r="187" spans="1:12">
      <c r="A187" s="45"/>
      <c r="B187" s="45" t="s">
        <v>181</v>
      </c>
      <c r="C187" s="22"/>
      <c r="D187" s="22"/>
      <c r="E187" s="22">
        <v>423580</v>
      </c>
      <c r="F187" s="22">
        <v>93935</v>
      </c>
      <c r="G187" s="63">
        <v>517515</v>
      </c>
      <c r="H187" s="63"/>
      <c r="I187" s="63"/>
      <c r="J187" s="63">
        <v>654.72715053763443</v>
      </c>
      <c r="K187" s="63">
        <v>145.19522849462365</v>
      </c>
      <c r="L187" s="63">
        <v>799.92237903225805</v>
      </c>
    </row>
    <row r="188" spans="1:12">
      <c r="A188" s="45"/>
      <c r="B188" s="45" t="s">
        <v>182</v>
      </c>
      <c r="C188" s="22"/>
      <c r="D188" s="22"/>
      <c r="E188" s="22">
        <v>11366</v>
      </c>
      <c r="F188" s="22"/>
      <c r="G188" s="63">
        <v>11366</v>
      </c>
      <c r="H188" s="63"/>
      <c r="I188" s="63"/>
      <c r="J188" s="63">
        <v>17.568413978494622</v>
      </c>
      <c r="K188" s="63"/>
      <c r="L188" s="63">
        <v>17.568413978494622</v>
      </c>
    </row>
    <row r="189" spans="1:12">
      <c r="A189" s="45"/>
      <c r="B189" s="45" t="s">
        <v>183</v>
      </c>
      <c r="C189" s="22"/>
      <c r="D189" s="22"/>
      <c r="E189" s="22">
        <v>20365</v>
      </c>
      <c r="F189" s="22">
        <v>6807</v>
      </c>
      <c r="G189" s="63">
        <v>27172</v>
      </c>
      <c r="H189" s="63"/>
      <c r="I189" s="63"/>
      <c r="J189" s="63">
        <v>31.478158602150533</v>
      </c>
      <c r="K189" s="63">
        <v>10.521572580645159</v>
      </c>
      <c r="L189" s="63">
        <v>41.999731182795692</v>
      </c>
    </row>
    <row r="190" spans="1:12">
      <c r="A190" s="38">
        <v>55</v>
      </c>
      <c r="B190" s="27" t="s">
        <v>63</v>
      </c>
      <c r="C190" s="28">
        <v>99607</v>
      </c>
      <c r="D190" s="28">
        <v>907</v>
      </c>
      <c r="E190" s="28">
        <v>2037155</v>
      </c>
      <c r="F190" s="28">
        <v>1584908</v>
      </c>
      <c r="G190" s="28">
        <v>3722577</v>
      </c>
      <c r="H190" s="29">
        <v>153.9624327956989</v>
      </c>
      <c r="I190" s="29">
        <v>1.4019489247311825</v>
      </c>
      <c r="J190" s="29">
        <v>3148.8282930107521</v>
      </c>
      <c r="K190" s="29">
        <v>2449.7905913978493</v>
      </c>
      <c r="L190" s="29">
        <v>5753.9832661290311</v>
      </c>
    </row>
    <row r="191" spans="1:12">
      <c r="A191" s="40"/>
      <c r="B191" s="14" t="s">
        <v>193</v>
      </c>
      <c r="C191" s="15"/>
      <c r="D191" s="15">
        <v>907</v>
      </c>
      <c r="E191" s="15">
        <v>1407534</v>
      </c>
      <c r="F191" s="15">
        <v>1055639</v>
      </c>
      <c r="G191" s="15">
        <v>2464080</v>
      </c>
      <c r="H191" s="16"/>
      <c r="I191" s="16">
        <v>1.4019489247311825</v>
      </c>
      <c r="J191" s="16">
        <v>2175.6237903225806</v>
      </c>
      <c r="K191" s="16">
        <v>1631.7000672043009</v>
      </c>
      <c r="L191" s="16">
        <v>3808.7258064516127</v>
      </c>
    </row>
    <row r="192" spans="1:12">
      <c r="A192" s="40"/>
      <c r="B192" s="14" t="s">
        <v>194</v>
      </c>
      <c r="C192" s="15">
        <v>99607</v>
      </c>
      <c r="D192" s="15"/>
      <c r="E192" s="15">
        <v>629621</v>
      </c>
      <c r="F192" s="15">
        <v>529269</v>
      </c>
      <c r="G192" s="15">
        <v>1258497</v>
      </c>
      <c r="H192" s="16">
        <v>153.9624327956989</v>
      </c>
      <c r="I192" s="16"/>
      <c r="J192" s="16">
        <v>973.20450268817194</v>
      </c>
      <c r="K192" s="16">
        <v>818.09052419354828</v>
      </c>
      <c r="L192" s="16">
        <v>1945.2574596774193</v>
      </c>
    </row>
    <row r="193" spans="1:12">
      <c r="A193" s="56">
        <v>56</v>
      </c>
      <c r="B193" s="57" t="s">
        <v>64</v>
      </c>
      <c r="C193" s="58">
        <v>334674</v>
      </c>
      <c r="D193" s="58">
        <v>0</v>
      </c>
      <c r="E193" s="58">
        <v>316165</v>
      </c>
      <c r="F193" s="58">
        <v>320102</v>
      </c>
      <c r="G193" s="58">
        <v>970941</v>
      </c>
      <c r="H193" s="43">
        <v>517.30524193548376</v>
      </c>
      <c r="I193" s="43" t="s">
        <v>203</v>
      </c>
      <c r="J193" s="43">
        <v>488.69590053763437</v>
      </c>
      <c r="K193" s="43">
        <v>494.78131720430105</v>
      </c>
      <c r="L193" s="43">
        <v>1500.7824596774192</v>
      </c>
    </row>
    <row r="194" spans="1:12">
      <c r="A194" s="39"/>
      <c r="B194" s="13" t="s">
        <v>195</v>
      </c>
      <c r="C194" s="8">
        <v>334674</v>
      </c>
      <c r="D194" s="8"/>
      <c r="E194" s="8">
        <v>34778.15</v>
      </c>
      <c r="F194" s="8">
        <v>38412.239999999998</v>
      </c>
      <c r="G194" s="8">
        <v>407864.39</v>
      </c>
      <c r="H194" s="9">
        <v>517.30524193548376</v>
      </c>
      <c r="I194" s="9"/>
      <c r="J194" s="9">
        <v>53.756549059139786</v>
      </c>
      <c r="K194" s="9">
        <v>59.373758064516117</v>
      </c>
      <c r="L194" s="9">
        <v>630.4355490591397</v>
      </c>
    </row>
    <row r="195" spans="1:12">
      <c r="A195" s="64"/>
      <c r="B195" s="13" t="s">
        <v>202</v>
      </c>
      <c r="C195" s="65"/>
      <c r="D195" s="65"/>
      <c r="E195" s="65">
        <v>281386.84999999998</v>
      </c>
      <c r="F195" s="65">
        <v>281689.76</v>
      </c>
      <c r="G195" s="8">
        <v>563076.61</v>
      </c>
      <c r="H195" s="66"/>
      <c r="I195" s="66"/>
      <c r="J195" s="66">
        <v>434.93935147849453</v>
      </c>
      <c r="K195" s="66">
        <v>435.40755913978495</v>
      </c>
      <c r="L195" s="9">
        <v>870.34691061827948</v>
      </c>
    </row>
    <row r="196" spans="1:12">
      <c r="A196" s="33">
        <v>57</v>
      </c>
      <c r="B196" s="18" t="s">
        <v>65</v>
      </c>
      <c r="C196" s="19">
        <v>0</v>
      </c>
      <c r="D196" s="19">
        <v>12893</v>
      </c>
      <c r="E196" s="19">
        <v>1590163</v>
      </c>
      <c r="F196" s="19">
        <v>832457</v>
      </c>
      <c r="G196" s="19">
        <v>2435513</v>
      </c>
      <c r="H196" s="20" t="s">
        <v>203</v>
      </c>
      <c r="I196" s="20">
        <v>19.928696236559137</v>
      </c>
      <c r="J196" s="20">
        <v>2457.9132392473116</v>
      </c>
      <c r="K196" s="20">
        <v>1286.7278897849462</v>
      </c>
      <c r="L196" s="20">
        <v>3764.5698252688171</v>
      </c>
    </row>
    <row r="197" spans="1:12">
      <c r="A197" s="34"/>
      <c r="B197" s="21" t="s">
        <v>196</v>
      </c>
      <c r="C197" s="22"/>
      <c r="D197" s="22">
        <v>12893</v>
      </c>
      <c r="E197" s="22">
        <v>1590163</v>
      </c>
      <c r="F197" s="22">
        <v>832457</v>
      </c>
      <c r="G197" s="22">
        <v>2435513</v>
      </c>
      <c r="H197" s="23"/>
      <c r="I197" s="23">
        <v>19.928696236559137</v>
      </c>
      <c r="J197" s="23">
        <v>2457.9132392473116</v>
      </c>
      <c r="K197" s="23">
        <v>1286.7278897849462</v>
      </c>
      <c r="L197" s="23">
        <v>3764.5698252688171</v>
      </c>
    </row>
    <row r="198" spans="1:12">
      <c r="B198" s="59" t="s">
        <v>66</v>
      </c>
      <c r="C198" s="60">
        <f>C7+C9+C14+C16+C19+C24+C30+C32+C34+C41+C43+C47+C49+C56+C58+C60+C62+C66+C68+C70+C73+C75+C78+C80+C86+C93+C95+C98+C100+C102+C104+C106+C108+C111+C113+C115+C123+C125+C127+C130+C132+C139+C143+C145+C147+C156+C158+C160+C162+C164+C168+C170+C180+C190+C193+C196</f>
        <v>15634476</v>
      </c>
      <c r="D198" s="60">
        <f>D7+D9+D14+D16+D19+D24+D30+D32+D34+D41+D43+D47+D49+D56+D58+D60+D62+D66+D68+D70+D73+D75+D78+D80+D86+D93+D95+D98+D100+D102+D104+D106+D108+D111+D113+D115+D123+D125+D127+D130+D132+D139+D143+D145+D147+D156+D158+D160+D162+D164+D168+D170+D180+D190+D193+D196</f>
        <v>2379660</v>
      </c>
      <c r="E198" s="60">
        <f>E7+E9+E14+E16+E19+E24+E30+E32+E34+E41+E43+E47+E49+E56+E58+E60+E62+E66+E68+E70+E73+E75+E78+E80+E86+E93+E95+E98+E100+E102+E104+E106+E108+E111+E113+E115+E123+E125+E127+E130+E132+E139+E143+E145+E147+E156+E158+E160+E162+E164+E168+E170+E180+E190+E193+E196</f>
        <v>85623973.513999999</v>
      </c>
      <c r="F198" s="60">
        <f>F7+F9+F14+F16+F19+F24+F30+F32+F34+F41+F43+F47+F49+F56+F58+F60+F62+F66+F68+F70+F73+F75+F78+F80+F86+F93+F95+F98+F100+F102+F104+F106+F108+F111+F113+F115+F123+F125+F127+F130+F132+F139+F143+F145+F147+F156+F158+F160+F162+F164+F168+F170+F180+F190+F193+F196</f>
        <v>39241494.001204178</v>
      </c>
      <c r="G198" s="61">
        <f>C198+D198+E198+F198</f>
        <v>142879603.51520419</v>
      </c>
      <c r="H198" s="62">
        <f>IF(C198/744*1.15=0,"0",C198/744*1.15)</f>
        <v>24166.192741935483</v>
      </c>
      <c r="I198" s="62">
        <f>IF(D198/744*1.15=0,"0",D198/744*1.15)</f>
        <v>3678.2379032258063</v>
      </c>
      <c r="J198" s="62">
        <f>IF(E198/744*1.15=0,"0",E198/744*1.15)</f>
        <v>132348.88379180105</v>
      </c>
      <c r="K198" s="62">
        <f>IF(F198/744*1.15=0,"0",F198/744*1.15)</f>
        <v>60655.535082506452</v>
      </c>
      <c r="L198" s="62">
        <f>H198+I198+J198+K198</f>
        <v>220848.84951946879</v>
      </c>
    </row>
    <row r="199" spans="1:12">
      <c r="C199" s="2" t="s">
        <v>69</v>
      </c>
    </row>
    <row r="200" spans="1:12">
      <c r="C200" s="73"/>
      <c r="D200" s="73"/>
      <c r="E200" s="73"/>
      <c r="F200" s="73"/>
      <c r="G200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zoomScale="90" zoomScaleNormal="90" workbookViewId="0">
      <pane xSplit="1" ySplit="6" topLeftCell="B193" activePane="bottomRight" state="frozen"/>
      <selection pane="topRight" activeCell="I1" sqref="I1"/>
      <selection pane="bottomLeft" activeCell="A29" sqref="A29"/>
      <selection pane="bottomRight" activeCell="O187" sqref="O187"/>
    </sheetView>
  </sheetViews>
  <sheetFormatPr defaultColWidth="9" defaultRowHeight="15"/>
  <cols>
    <col min="1" max="1" width="4.7109375" style="1" customWidth="1"/>
    <col min="2" max="2" width="47.710937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207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74" t="s">
        <v>9</v>
      </c>
      <c r="H6" s="74" t="s">
        <v>5</v>
      </c>
      <c r="I6" s="74" t="s">
        <v>6</v>
      </c>
      <c r="J6" s="74" t="s">
        <v>7</v>
      </c>
      <c r="K6" s="74" t="s">
        <v>8</v>
      </c>
      <c r="L6" s="74" t="s">
        <v>9</v>
      </c>
    </row>
    <row r="7" spans="1:13" s="2" customFormat="1">
      <c r="A7" s="33">
        <v>1</v>
      </c>
      <c r="B7" s="18" t="s">
        <v>10</v>
      </c>
      <c r="C7" s="19">
        <v>510983</v>
      </c>
      <c r="D7" s="19">
        <v>0</v>
      </c>
      <c r="E7" s="19">
        <v>1212387</v>
      </c>
      <c r="F7" s="19">
        <v>333585</v>
      </c>
      <c r="G7" s="19">
        <v>2056955</v>
      </c>
      <c r="H7" s="20">
        <v>789.82587365591382</v>
      </c>
      <c r="I7" s="20" t="s">
        <v>203</v>
      </c>
      <c r="J7" s="20">
        <v>1873.9852822580644</v>
      </c>
      <c r="K7" s="20">
        <v>515.62197580645159</v>
      </c>
      <c r="L7" s="20">
        <v>3179.4331317204301</v>
      </c>
    </row>
    <row r="8" spans="1:13" s="2" customFormat="1">
      <c r="A8" s="34"/>
      <c r="B8" s="35" t="s">
        <v>70</v>
      </c>
      <c r="C8" s="22">
        <v>510983</v>
      </c>
      <c r="D8" s="22">
        <v>0</v>
      </c>
      <c r="E8" s="22">
        <v>1212387</v>
      </c>
      <c r="F8" s="22">
        <v>333585</v>
      </c>
      <c r="G8" s="22">
        <v>2056955</v>
      </c>
      <c r="H8" s="22">
        <v>789.82587365591382</v>
      </c>
      <c r="I8" s="22"/>
      <c r="J8" s="22">
        <v>1873.9852822580644</v>
      </c>
      <c r="K8" s="22">
        <v>515.62197580645159</v>
      </c>
      <c r="L8" s="22">
        <v>3179.4331317204301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173894</v>
      </c>
      <c r="F9" s="25">
        <v>363011</v>
      </c>
      <c r="G9" s="25">
        <v>536905</v>
      </c>
      <c r="H9" s="26" t="s">
        <v>203</v>
      </c>
      <c r="I9" s="26" t="s">
        <v>203</v>
      </c>
      <c r="J9" s="26">
        <v>268.78776881720427</v>
      </c>
      <c r="K9" s="26">
        <v>561.10571236559133</v>
      </c>
      <c r="L9" s="26">
        <v>829.89348118279554</v>
      </c>
    </row>
    <row r="10" spans="1:13" s="2" customFormat="1">
      <c r="A10" s="35"/>
      <c r="B10" s="35" t="s">
        <v>71</v>
      </c>
      <c r="C10" s="22"/>
      <c r="D10" s="22"/>
      <c r="E10" s="22">
        <v>9564.17</v>
      </c>
      <c r="F10" s="22">
        <v>181505.5</v>
      </c>
      <c r="G10" s="22">
        <v>191069.67</v>
      </c>
      <c r="H10" s="22"/>
      <c r="I10" s="22"/>
      <c r="J10" s="22">
        <v>14.783327284946235</v>
      </c>
      <c r="K10" s="22">
        <v>280.55285618279567</v>
      </c>
      <c r="L10" s="22">
        <v>295.33618346774188</v>
      </c>
    </row>
    <row r="11" spans="1:13" s="2" customFormat="1">
      <c r="A11" s="35"/>
      <c r="B11" s="35" t="s">
        <v>72</v>
      </c>
      <c r="C11" s="22"/>
      <c r="D11" s="22"/>
      <c r="E11" s="22">
        <v>100858.51999999999</v>
      </c>
      <c r="F11" s="22">
        <v>177875.38999999998</v>
      </c>
      <c r="G11" s="22">
        <v>278733.90999999997</v>
      </c>
      <c r="H11" s="22"/>
      <c r="I11" s="22"/>
      <c r="J11" s="22">
        <v>155.89690591397849</v>
      </c>
      <c r="K11" s="22">
        <v>274.94179905913973</v>
      </c>
      <c r="L11" s="22">
        <v>430.83870497311818</v>
      </c>
    </row>
    <row r="12" spans="1:13" s="2" customFormat="1">
      <c r="A12" s="35"/>
      <c r="B12" s="35" t="s">
        <v>73</v>
      </c>
      <c r="C12" s="22"/>
      <c r="D12" s="22"/>
      <c r="E12" s="22">
        <v>19128.34</v>
      </c>
      <c r="F12" s="22">
        <v>3630.11</v>
      </c>
      <c r="G12" s="22">
        <v>22758.45</v>
      </c>
      <c r="H12" s="22"/>
      <c r="I12" s="22"/>
      <c r="J12" s="22">
        <v>29.566654569892471</v>
      </c>
      <c r="K12" s="22">
        <v>5.6110571236559137</v>
      </c>
      <c r="L12" s="22">
        <v>35.177711693548382</v>
      </c>
    </row>
    <row r="13" spans="1:13" s="2" customFormat="1">
      <c r="A13" s="17"/>
      <c r="B13" s="17" t="s">
        <v>113</v>
      </c>
      <c r="C13" s="22"/>
      <c r="D13" s="22"/>
      <c r="E13" s="22">
        <v>44342.97</v>
      </c>
      <c r="F13" s="22"/>
      <c r="G13" s="22">
        <v>44342.97</v>
      </c>
      <c r="H13" s="22"/>
      <c r="I13" s="22"/>
      <c r="J13" s="22">
        <v>68.540881048387092</v>
      </c>
      <c r="K13" s="22"/>
      <c r="L13" s="22">
        <v>68.540881048387092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849739</v>
      </c>
      <c r="F14" s="31">
        <v>850934</v>
      </c>
      <c r="G14" s="31">
        <v>1700673</v>
      </c>
      <c r="H14" s="32" t="s">
        <v>203</v>
      </c>
      <c r="I14" s="32" t="s">
        <v>203</v>
      </c>
      <c r="J14" s="32">
        <v>1313.4406586021505</v>
      </c>
      <c r="K14" s="32">
        <v>1315.2877688172043</v>
      </c>
      <c r="L14" s="32">
        <v>2628.7284274193548</v>
      </c>
    </row>
    <row r="15" spans="1:13" s="2" customFormat="1">
      <c r="A15" s="35"/>
      <c r="B15" s="35" t="s">
        <v>74</v>
      </c>
      <c r="C15" s="22"/>
      <c r="D15" s="22"/>
      <c r="E15" s="22">
        <v>849739</v>
      </c>
      <c r="F15" s="22">
        <v>850934</v>
      </c>
      <c r="G15" s="22">
        <v>1700673</v>
      </c>
      <c r="H15" s="22"/>
      <c r="I15" s="22"/>
      <c r="J15" s="22">
        <v>1313.4406586021505</v>
      </c>
      <c r="K15" s="22">
        <v>1315.2877688172043</v>
      </c>
      <c r="L15" s="22">
        <v>2628.7284274193548</v>
      </c>
    </row>
    <row r="16" spans="1:13" s="2" customFormat="1">
      <c r="A16" s="37">
        <v>4</v>
      </c>
      <c r="B16" s="30" t="s">
        <v>13</v>
      </c>
      <c r="C16" s="31">
        <v>337440</v>
      </c>
      <c r="D16" s="31">
        <v>0</v>
      </c>
      <c r="E16" s="31">
        <v>871666</v>
      </c>
      <c r="F16" s="31">
        <v>304647</v>
      </c>
      <c r="G16" s="31">
        <v>1513753</v>
      </c>
      <c r="H16" s="32">
        <v>521.58064516129025</v>
      </c>
      <c r="I16" s="32" t="s">
        <v>203</v>
      </c>
      <c r="J16" s="32">
        <v>1347.3331989247311</v>
      </c>
      <c r="K16" s="32">
        <v>470.89254032258066</v>
      </c>
      <c r="L16" s="32">
        <v>2339.8063844086018</v>
      </c>
    </row>
    <row r="17" spans="1:12" s="2" customFormat="1">
      <c r="A17" s="35"/>
      <c r="B17" s="35" t="s">
        <v>80</v>
      </c>
      <c r="C17" s="22">
        <v>337440</v>
      </c>
      <c r="D17" s="22"/>
      <c r="E17" s="22">
        <v>72348.278000000006</v>
      </c>
      <c r="F17" s="22">
        <v>50266.755000000005</v>
      </c>
      <c r="G17" s="22">
        <v>460055.033</v>
      </c>
      <c r="H17" s="22">
        <v>521.58064516129025</v>
      </c>
      <c r="I17" s="22"/>
      <c r="J17" s="22">
        <v>111.82865551075268</v>
      </c>
      <c r="K17" s="22">
        <v>77.697269153225804</v>
      </c>
      <c r="L17" s="22">
        <v>711.10656982526871</v>
      </c>
    </row>
    <row r="18" spans="1:12" s="2" customFormat="1">
      <c r="A18" s="35"/>
      <c r="B18" s="35" t="s">
        <v>81</v>
      </c>
      <c r="C18" s="22"/>
      <c r="D18" s="22"/>
      <c r="E18" s="22">
        <v>799317.72199999995</v>
      </c>
      <c r="F18" s="22">
        <v>254380.245</v>
      </c>
      <c r="G18" s="22">
        <v>1053697.9669999999</v>
      </c>
      <c r="H18" s="22"/>
      <c r="I18" s="22"/>
      <c r="J18" s="22">
        <v>1235.5045434139784</v>
      </c>
      <c r="K18" s="22">
        <v>393.19527116935478</v>
      </c>
      <c r="L18" s="22">
        <v>1628.6998145833331</v>
      </c>
    </row>
    <row r="19" spans="1:12" s="2" customFormat="1">
      <c r="A19" s="37">
        <v>5</v>
      </c>
      <c r="B19" s="30" t="s">
        <v>14</v>
      </c>
      <c r="C19" s="31">
        <v>278638</v>
      </c>
      <c r="D19" s="31">
        <v>215950</v>
      </c>
      <c r="E19" s="31">
        <v>4130709</v>
      </c>
      <c r="F19" s="31">
        <v>1418534</v>
      </c>
      <c r="G19" s="31">
        <v>6043831</v>
      </c>
      <c r="H19" s="32">
        <v>430.69045698924725</v>
      </c>
      <c r="I19" s="32">
        <v>333.79368279569889</v>
      </c>
      <c r="J19" s="32">
        <v>6384.8324596774191</v>
      </c>
      <c r="K19" s="32">
        <v>2192.6264784946238</v>
      </c>
      <c r="L19" s="32">
        <v>9341.9430779569884</v>
      </c>
    </row>
    <row r="20" spans="1:12" s="2" customFormat="1">
      <c r="A20" s="35"/>
      <c r="B20" s="35" t="s">
        <v>78</v>
      </c>
      <c r="C20" s="22">
        <v>278638</v>
      </c>
      <c r="D20" s="22">
        <v>215950</v>
      </c>
      <c r="E20" s="22">
        <v>1321826</v>
      </c>
      <c r="F20" s="22">
        <v>85112</v>
      </c>
      <c r="G20" s="22">
        <v>1901526</v>
      </c>
      <c r="H20" s="22">
        <v>430.69045698924725</v>
      </c>
      <c r="I20" s="22">
        <v>333.79368279569889</v>
      </c>
      <c r="J20" s="22">
        <v>2043.1450268817205</v>
      </c>
      <c r="K20" s="22">
        <v>131.55752688172041</v>
      </c>
      <c r="L20" s="22">
        <v>2939.1866935483872</v>
      </c>
    </row>
    <row r="21" spans="1:12" s="2" customFormat="1">
      <c r="A21" s="35"/>
      <c r="B21" s="35" t="s">
        <v>79</v>
      </c>
      <c r="C21" s="22"/>
      <c r="D21" s="22"/>
      <c r="E21" s="22">
        <v>1197906</v>
      </c>
      <c r="F21" s="22">
        <v>737638</v>
      </c>
      <c r="G21" s="22">
        <v>1935544</v>
      </c>
      <c r="H21" s="22"/>
      <c r="I21" s="22"/>
      <c r="J21" s="22">
        <v>1851.6020161290321</v>
      </c>
      <c r="K21" s="22">
        <v>1140.1662634408601</v>
      </c>
      <c r="L21" s="22">
        <v>2991.768279569892</v>
      </c>
    </row>
    <row r="22" spans="1:12" s="2" customFormat="1">
      <c r="A22" s="35"/>
      <c r="B22" s="35" t="s">
        <v>75</v>
      </c>
      <c r="C22" s="22"/>
      <c r="D22" s="22"/>
      <c r="E22" s="22">
        <v>1363134</v>
      </c>
      <c r="F22" s="22">
        <v>383004</v>
      </c>
      <c r="G22" s="22">
        <v>1746138</v>
      </c>
      <c r="H22" s="22"/>
      <c r="I22" s="22"/>
      <c r="J22" s="22">
        <v>2106.9947580645162</v>
      </c>
      <c r="K22" s="22">
        <v>592.00887096774181</v>
      </c>
      <c r="L22" s="22">
        <v>2699.0036290322578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247843</v>
      </c>
      <c r="F23" s="22">
        <v>212780</v>
      </c>
      <c r="G23" s="22">
        <v>460623</v>
      </c>
      <c r="H23" s="22"/>
      <c r="I23" s="22"/>
      <c r="J23" s="22">
        <v>383.09065860215048</v>
      </c>
      <c r="K23" s="22">
        <v>328.89381720430106</v>
      </c>
      <c r="L23" s="22">
        <v>711.98447580645154</v>
      </c>
    </row>
    <row r="24" spans="1:12" s="2" customFormat="1">
      <c r="A24" s="37">
        <v>6</v>
      </c>
      <c r="B24" s="30" t="s">
        <v>15</v>
      </c>
      <c r="C24" s="31">
        <v>0</v>
      </c>
      <c r="D24" s="31">
        <v>0</v>
      </c>
      <c r="E24" s="31">
        <v>767946.74719999998</v>
      </c>
      <c r="F24" s="31">
        <v>739596.5299999998</v>
      </c>
      <c r="G24" s="31">
        <v>1507543.2771999999</v>
      </c>
      <c r="H24" s="32" t="s">
        <v>203</v>
      </c>
      <c r="I24" s="32" t="s">
        <v>203</v>
      </c>
      <c r="J24" s="32">
        <v>1187.0144613978493</v>
      </c>
      <c r="K24" s="32">
        <v>1143.1935611559136</v>
      </c>
      <c r="L24" s="32">
        <v>2330.2080225537629</v>
      </c>
    </row>
    <row r="25" spans="1:12" s="2" customFormat="1">
      <c r="A25" s="35"/>
      <c r="B25" s="35" t="s">
        <v>83</v>
      </c>
      <c r="C25" s="22"/>
      <c r="D25" s="22"/>
      <c r="E25" s="22">
        <v>36093.497118400002</v>
      </c>
      <c r="F25" s="22">
        <v>51771.757099999988</v>
      </c>
      <c r="G25" s="22">
        <v>87865.25421839999</v>
      </c>
      <c r="H25" s="22"/>
      <c r="I25" s="22"/>
      <c r="J25" s="22">
        <v>55.789679685698921</v>
      </c>
      <c r="K25" s="22">
        <v>80.023549280913954</v>
      </c>
      <c r="L25" s="22">
        <v>135.81322896661288</v>
      </c>
    </row>
    <row r="26" spans="1:12" s="2" customFormat="1">
      <c r="A26" s="35"/>
      <c r="B26" s="35" t="s">
        <v>82</v>
      </c>
      <c r="C26" s="22"/>
      <c r="D26" s="22"/>
      <c r="E26" s="22">
        <v>258798.05380640001</v>
      </c>
      <c r="F26" s="22">
        <v>198211.87003999995</v>
      </c>
      <c r="G26" s="22">
        <v>457009.92384639999</v>
      </c>
      <c r="H26" s="22"/>
      <c r="I26" s="22"/>
      <c r="J26" s="22">
        <v>400.02387349107528</v>
      </c>
      <c r="K26" s="22">
        <v>306.37587438978483</v>
      </c>
      <c r="L26" s="22">
        <v>706.3997478808601</v>
      </c>
    </row>
    <row r="27" spans="1:12" s="2" customFormat="1">
      <c r="A27" s="35"/>
      <c r="B27" s="35" t="s">
        <v>84</v>
      </c>
      <c r="C27" s="22"/>
      <c r="D27" s="22"/>
      <c r="E27" s="22">
        <v>43005.017843200003</v>
      </c>
      <c r="F27" s="22">
        <v>25146.282019999995</v>
      </c>
      <c r="G27" s="22">
        <v>68151.299863199994</v>
      </c>
      <c r="H27" s="22"/>
      <c r="I27" s="22"/>
      <c r="J27" s="22">
        <v>66.472809838279574</v>
      </c>
      <c r="K27" s="22">
        <v>38.868581079301066</v>
      </c>
      <c r="L27" s="22">
        <v>105.34139091758064</v>
      </c>
    </row>
    <row r="28" spans="1:12" s="2" customFormat="1">
      <c r="A28" s="35"/>
      <c r="B28" s="35" t="s">
        <v>85</v>
      </c>
      <c r="C28" s="22"/>
      <c r="D28" s="22"/>
      <c r="E28" s="22">
        <v>13055.094702400002</v>
      </c>
      <c r="F28" s="22">
        <v>17750.316719999995</v>
      </c>
      <c r="G28" s="22">
        <v>30805.411422399997</v>
      </c>
      <c r="H28" s="22"/>
      <c r="I28" s="22"/>
      <c r="J28" s="22">
        <v>20.179245843763443</v>
      </c>
      <c r="K28" s="22">
        <v>27.436645467741926</v>
      </c>
      <c r="L28" s="22">
        <v>47.615891311505365</v>
      </c>
    </row>
    <row r="29" spans="1:12" s="2" customFormat="1">
      <c r="A29" s="35"/>
      <c r="B29" s="35" t="s">
        <v>86</v>
      </c>
      <c r="C29" s="22"/>
      <c r="D29" s="22"/>
      <c r="E29" s="22">
        <v>416995.08372959989</v>
      </c>
      <c r="F29" s="22">
        <v>446716.30411999981</v>
      </c>
      <c r="G29" s="22">
        <v>863711.38784959971</v>
      </c>
      <c r="H29" s="22"/>
      <c r="I29" s="22"/>
      <c r="J29" s="22">
        <v>644.54885253903205</v>
      </c>
      <c r="K29" s="22">
        <v>690.48891093817167</v>
      </c>
      <c r="L29" s="22">
        <v>1335.0377634772037</v>
      </c>
    </row>
    <row r="30" spans="1:12" s="2" customFormat="1">
      <c r="A30" s="37">
        <v>8</v>
      </c>
      <c r="B30" s="30" t="s">
        <v>16</v>
      </c>
      <c r="C30" s="31">
        <v>927494</v>
      </c>
      <c r="D30" s="31">
        <v>0</v>
      </c>
      <c r="E30" s="31">
        <v>1384492</v>
      </c>
      <c r="F30" s="31">
        <v>1127597</v>
      </c>
      <c r="G30" s="31">
        <v>3439583</v>
      </c>
      <c r="H30" s="32">
        <v>1433.6264784946236</v>
      </c>
      <c r="I30" s="32" t="s">
        <v>203</v>
      </c>
      <c r="J30" s="32">
        <v>2140.0077956989248</v>
      </c>
      <c r="K30" s="32">
        <v>1742.9254704301075</v>
      </c>
      <c r="L30" s="32">
        <v>5316.5597446236561</v>
      </c>
    </row>
    <row r="31" spans="1:12" s="2" customFormat="1" ht="14.25" customHeight="1">
      <c r="A31" s="35"/>
      <c r="B31" s="35" t="s">
        <v>87</v>
      </c>
      <c r="C31" s="22">
        <v>927494</v>
      </c>
      <c r="D31" s="22"/>
      <c r="E31" s="22">
        <v>1384492</v>
      </c>
      <c r="F31" s="22">
        <v>1127597</v>
      </c>
      <c r="G31" s="22">
        <v>3439583</v>
      </c>
      <c r="H31" s="22">
        <v>1433.6264784946236</v>
      </c>
      <c r="I31" s="22"/>
      <c r="J31" s="22">
        <v>2140.0077956989248</v>
      </c>
      <c r="K31" s="22">
        <v>1742.9254704301075</v>
      </c>
      <c r="L31" s="22">
        <v>5316.5597446236561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1383579</v>
      </c>
      <c r="F32" s="31">
        <v>365128</v>
      </c>
      <c r="G32" s="31">
        <v>1748707</v>
      </c>
      <c r="H32" s="32" t="s">
        <v>203</v>
      </c>
      <c r="I32" s="32" t="s">
        <v>203</v>
      </c>
      <c r="J32" s="32">
        <v>2138.596572580645</v>
      </c>
      <c r="K32" s="32">
        <v>564.37795698924731</v>
      </c>
      <c r="L32" s="32">
        <v>2702.9745295698922</v>
      </c>
    </row>
    <row r="33" spans="1:12" s="2" customFormat="1">
      <c r="A33" s="35"/>
      <c r="B33" s="35" t="s">
        <v>88</v>
      </c>
      <c r="C33" s="22"/>
      <c r="D33" s="22"/>
      <c r="E33" s="22">
        <v>1383579</v>
      </c>
      <c r="F33" s="22">
        <v>365128</v>
      </c>
      <c r="G33" s="22">
        <v>1748707</v>
      </c>
      <c r="H33" s="22"/>
      <c r="I33" s="22"/>
      <c r="J33" s="22">
        <v>2138.596572580645</v>
      </c>
      <c r="K33" s="22">
        <v>564.37795698924731</v>
      </c>
      <c r="L33" s="22">
        <v>2702.9745295698922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1410027</v>
      </c>
      <c r="F34" s="31">
        <v>796356</v>
      </c>
      <c r="G34" s="31">
        <v>2206383</v>
      </c>
      <c r="H34" s="32" t="s">
        <v>203</v>
      </c>
      <c r="I34" s="32" t="s">
        <v>203</v>
      </c>
      <c r="J34" s="32">
        <v>2179.4772177419354</v>
      </c>
      <c r="K34" s="32">
        <v>1230.9266129032255</v>
      </c>
      <c r="L34" s="32">
        <v>3410.4038306451612</v>
      </c>
    </row>
    <row r="35" spans="1:12" s="2" customFormat="1">
      <c r="A35" s="35"/>
      <c r="B35" s="35" t="s">
        <v>93</v>
      </c>
      <c r="C35" s="22"/>
      <c r="D35" s="22"/>
      <c r="E35" s="22">
        <v>672583</v>
      </c>
      <c r="F35" s="22">
        <v>175198</v>
      </c>
      <c r="G35" s="22">
        <v>847781</v>
      </c>
      <c r="H35" s="22"/>
      <c r="I35" s="22"/>
      <c r="J35" s="22">
        <v>1039.610819892473</v>
      </c>
      <c r="K35" s="22">
        <v>270.80336021505371</v>
      </c>
      <c r="L35" s="22">
        <v>1310.4141801075268</v>
      </c>
    </row>
    <row r="36" spans="1:12" s="2" customFormat="1">
      <c r="A36" s="35"/>
      <c r="B36" s="35" t="s">
        <v>90</v>
      </c>
      <c r="C36" s="22"/>
      <c r="D36" s="22"/>
      <c r="E36" s="22">
        <v>531721</v>
      </c>
      <c r="F36" s="22">
        <v>296483</v>
      </c>
      <c r="G36" s="22">
        <v>828204</v>
      </c>
      <c r="H36" s="22"/>
      <c r="I36" s="22"/>
      <c r="J36" s="63">
        <v>821.8805779569891</v>
      </c>
      <c r="K36" s="22">
        <v>458.27345430107522</v>
      </c>
      <c r="L36" s="22">
        <v>1280.1540322580643</v>
      </c>
    </row>
    <row r="37" spans="1:12" s="2" customFormat="1">
      <c r="A37" s="35"/>
      <c r="B37" s="35" t="s">
        <v>89</v>
      </c>
      <c r="C37" s="22"/>
      <c r="D37" s="22"/>
      <c r="E37" s="22">
        <v>99548</v>
      </c>
      <c r="F37" s="22">
        <v>154493</v>
      </c>
      <c r="G37" s="22">
        <v>254041</v>
      </c>
      <c r="H37" s="22"/>
      <c r="I37" s="22"/>
      <c r="J37" s="22">
        <v>153.87123655913979</v>
      </c>
      <c r="K37" s="22">
        <v>238.79966397849461</v>
      </c>
      <c r="L37" s="22">
        <v>392.6709005376344</v>
      </c>
    </row>
    <row r="38" spans="1:12" s="2" customFormat="1">
      <c r="A38" s="35"/>
      <c r="B38" s="35" t="s">
        <v>91</v>
      </c>
      <c r="C38" s="22"/>
      <c r="D38" s="22"/>
      <c r="E38" s="22">
        <v>92075</v>
      </c>
      <c r="F38" s="22">
        <v>150830</v>
      </c>
      <c r="G38" s="22">
        <v>242905</v>
      </c>
      <c r="H38" s="22"/>
      <c r="I38" s="22"/>
      <c r="J38" s="22">
        <v>142.32022849462365</v>
      </c>
      <c r="K38" s="22">
        <v>233.13776881720426</v>
      </c>
      <c r="L38" s="22">
        <v>375.45799731182791</v>
      </c>
    </row>
    <row r="39" spans="1:12" s="2" customFormat="1">
      <c r="A39" s="35"/>
      <c r="B39" s="35" t="s">
        <v>92</v>
      </c>
      <c r="C39" s="22"/>
      <c r="D39" s="22"/>
      <c r="E39" s="22">
        <v>0</v>
      </c>
      <c r="F39" s="22">
        <v>7247</v>
      </c>
      <c r="G39" s="22">
        <v>7247</v>
      </c>
      <c r="H39" s="22"/>
      <c r="I39" s="22"/>
      <c r="J39" s="76" t="s">
        <v>203</v>
      </c>
      <c r="K39" s="22">
        <v>11.201680107526881</v>
      </c>
      <c r="L39" s="22">
        <v>11.201680107526881</v>
      </c>
    </row>
    <row r="40" spans="1:12" s="2" customFormat="1">
      <c r="A40" s="35"/>
      <c r="B40" s="35" t="s">
        <v>77</v>
      </c>
      <c r="C40" s="22"/>
      <c r="D40" s="22"/>
      <c r="E40" s="22">
        <v>14100</v>
      </c>
      <c r="F40" s="22">
        <v>12105</v>
      </c>
      <c r="G40" s="22">
        <v>26205</v>
      </c>
      <c r="H40" s="22"/>
      <c r="I40" s="22"/>
      <c r="J40" s="22">
        <v>21.794354838709676</v>
      </c>
      <c r="K40" s="22">
        <v>18.710685483870964</v>
      </c>
      <c r="L40" s="22">
        <v>40.505040322580641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556149</v>
      </c>
      <c r="E41" s="31">
        <v>608241</v>
      </c>
      <c r="F41" s="31">
        <v>1038843</v>
      </c>
      <c r="G41" s="31">
        <v>2203233</v>
      </c>
      <c r="H41" s="32" t="s">
        <v>203</v>
      </c>
      <c r="I41" s="32">
        <v>859.63891129032254</v>
      </c>
      <c r="J41" s="32">
        <v>940.1574596774193</v>
      </c>
      <c r="K41" s="32">
        <v>1605.7385080645161</v>
      </c>
      <c r="L41" s="32">
        <v>3405.5348790322578</v>
      </c>
    </row>
    <row r="42" spans="1:12" s="2" customFormat="1">
      <c r="A42" s="35"/>
      <c r="B42" s="35" t="s">
        <v>94</v>
      </c>
      <c r="C42" s="22">
        <v>0</v>
      </c>
      <c r="D42" s="22">
        <v>556149</v>
      </c>
      <c r="E42" s="22">
        <v>608241</v>
      </c>
      <c r="F42" s="22">
        <v>1038843</v>
      </c>
      <c r="G42" s="22">
        <v>2203233</v>
      </c>
      <c r="H42" s="22"/>
      <c r="I42" s="22">
        <v>859.63891129032254</v>
      </c>
      <c r="J42" s="22">
        <v>940.1574596774193</v>
      </c>
      <c r="K42" s="22">
        <v>1605.7385080645161</v>
      </c>
      <c r="L42" s="22">
        <v>3405.5348790322578</v>
      </c>
    </row>
    <row r="43" spans="1:12" s="10" customFormat="1" ht="16.5" customHeight="1">
      <c r="A43" s="37">
        <v>12</v>
      </c>
      <c r="B43" s="30" t="s">
        <v>20</v>
      </c>
      <c r="C43" s="41">
        <v>28524993</v>
      </c>
      <c r="D43" s="41">
        <v>7495966</v>
      </c>
      <c r="E43" s="41">
        <v>1457972</v>
      </c>
      <c r="F43" s="41">
        <v>16791742</v>
      </c>
      <c r="G43" s="31">
        <v>54270673</v>
      </c>
      <c r="H43" s="42">
        <v>44091.051008064518</v>
      </c>
      <c r="I43" s="42">
        <v>11586.506586021504</v>
      </c>
      <c r="J43" s="32">
        <v>2253.5857526881719</v>
      </c>
      <c r="K43" s="32">
        <v>25954.977553763441</v>
      </c>
      <c r="L43" s="32">
        <v>83886.120900537644</v>
      </c>
    </row>
    <row r="44" spans="1:12" s="2" customFormat="1">
      <c r="A44" s="17"/>
      <c r="B44" s="17" t="s">
        <v>95</v>
      </c>
      <c r="C44" s="22">
        <v>27684859</v>
      </c>
      <c r="D44" s="22">
        <v>7495966</v>
      </c>
      <c r="E44" s="22">
        <v>1140998</v>
      </c>
      <c r="F44" s="22">
        <v>16650353</v>
      </c>
      <c r="G44" s="22">
        <v>52972176</v>
      </c>
      <c r="H44" s="22">
        <v>42792.456787634401</v>
      </c>
      <c r="I44" s="22">
        <v>11586.506586021504</v>
      </c>
      <c r="J44" s="22">
        <v>1763.6393817204298</v>
      </c>
      <c r="K44" s="22">
        <v>25736.432728494623</v>
      </c>
      <c r="L44" s="22">
        <v>81879.035483870961</v>
      </c>
    </row>
    <row r="45" spans="1:12" s="2" customFormat="1">
      <c r="A45" s="17"/>
      <c r="B45" s="17" t="s">
        <v>96</v>
      </c>
      <c r="C45" s="22"/>
      <c r="D45" s="22"/>
      <c r="E45" s="69">
        <v>316974</v>
      </c>
      <c r="F45" s="69">
        <v>141389</v>
      </c>
      <c r="G45" s="22">
        <v>458363</v>
      </c>
      <c r="H45" s="22"/>
      <c r="I45" s="22"/>
      <c r="J45" s="22">
        <v>489.94637096774193</v>
      </c>
      <c r="K45" s="22">
        <v>218.54482526881719</v>
      </c>
      <c r="L45" s="22">
        <v>708.49119623655906</v>
      </c>
    </row>
    <row r="46" spans="1:12" s="2" customFormat="1">
      <c r="A46" s="17"/>
      <c r="B46" s="17" t="s">
        <v>97</v>
      </c>
      <c r="C46" s="22">
        <v>840134</v>
      </c>
      <c r="D46" s="22"/>
      <c r="E46" s="22"/>
      <c r="F46" s="22"/>
      <c r="G46" s="22">
        <v>840134</v>
      </c>
      <c r="H46" s="22">
        <v>1298.5942204301075</v>
      </c>
      <c r="I46" s="22"/>
      <c r="J46" s="22"/>
      <c r="K46" s="22"/>
      <c r="L46" s="22">
        <v>1298.5942204301075</v>
      </c>
    </row>
    <row r="47" spans="1:12" s="2" customFormat="1">
      <c r="A47" s="37">
        <v>13</v>
      </c>
      <c r="B47" s="30" t="s">
        <v>21</v>
      </c>
      <c r="C47" s="41">
        <v>0</v>
      </c>
      <c r="D47" s="41">
        <v>0</v>
      </c>
      <c r="E47" s="41">
        <v>794444</v>
      </c>
      <c r="F47" s="41">
        <v>456942</v>
      </c>
      <c r="G47" s="31">
        <v>1251386</v>
      </c>
      <c r="H47" s="42" t="s">
        <v>203</v>
      </c>
      <c r="I47" s="42" t="s">
        <v>203</v>
      </c>
      <c r="J47" s="32">
        <v>1227.9712365591397</v>
      </c>
      <c r="K47" s="32">
        <v>706.29475806451603</v>
      </c>
      <c r="L47" s="32">
        <v>1934.2659946236558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794444</v>
      </c>
      <c r="F48" s="22">
        <v>456942</v>
      </c>
      <c r="G48" s="22">
        <v>1251386</v>
      </c>
      <c r="H48" s="22"/>
      <c r="I48" s="22"/>
      <c r="J48" s="22">
        <v>1227.9712365591397</v>
      </c>
      <c r="K48" s="22">
        <v>706.29475806451603</v>
      </c>
      <c r="L48" s="22">
        <v>1934.2659946236558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2" t="s">
        <v>203</v>
      </c>
      <c r="I49" s="32" t="s">
        <v>203</v>
      </c>
      <c r="J49" s="32" t="s">
        <v>203</v>
      </c>
      <c r="K49" s="32" t="s">
        <v>203</v>
      </c>
      <c r="L49" s="32">
        <v>0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/>
      <c r="I50" s="22"/>
      <c r="J50" s="76" t="s">
        <v>203</v>
      </c>
      <c r="K50" s="76" t="s">
        <v>203</v>
      </c>
      <c r="L50" s="22">
        <v>0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/>
      <c r="I51" s="22"/>
      <c r="J51" s="22">
        <v>0</v>
      </c>
      <c r="K51" s="22">
        <v>0</v>
      </c>
      <c r="L51" s="22">
        <v>0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/>
      <c r="I52" s="22"/>
      <c r="J52" s="22">
        <v>0</v>
      </c>
      <c r="K52" s="22">
        <v>0</v>
      </c>
      <c r="L52" s="22">
        <v>0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/>
      <c r="I53" s="22"/>
      <c r="J53" s="22">
        <v>0</v>
      </c>
      <c r="K53" s="22">
        <v>0</v>
      </c>
      <c r="L53" s="22">
        <v>0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/>
      <c r="I54" s="22"/>
      <c r="J54" s="22">
        <v>0</v>
      </c>
      <c r="K54" s="22">
        <v>0</v>
      </c>
      <c r="L54" s="22">
        <v>0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/>
      <c r="I55" s="22"/>
      <c r="J55" s="22">
        <v>0</v>
      </c>
      <c r="K55" s="22">
        <v>0</v>
      </c>
      <c r="L55" s="22">
        <v>0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122982</v>
      </c>
      <c r="F56" s="25">
        <v>256736</v>
      </c>
      <c r="G56" s="25">
        <v>379718</v>
      </c>
      <c r="H56" s="26" t="s">
        <v>203</v>
      </c>
      <c r="I56" s="26" t="s">
        <v>203</v>
      </c>
      <c r="J56" s="26">
        <v>190.09314516129032</v>
      </c>
      <c r="K56" s="26">
        <v>396.83655913978492</v>
      </c>
      <c r="L56" s="44">
        <v>586.92970430107528</v>
      </c>
    </row>
    <row r="57" spans="1:13" s="2" customFormat="1">
      <c r="A57" s="17"/>
      <c r="B57" s="17" t="s">
        <v>105</v>
      </c>
      <c r="C57" s="22"/>
      <c r="D57" s="22"/>
      <c r="E57" s="22">
        <v>122982</v>
      </c>
      <c r="F57" s="22">
        <v>256736</v>
      </c>
      <c r="G57" s="22">
        <v>379718</v>
      </c>
      <c r="H57" s="22"/>
      <c r="I57" s="22"/>
      <c r="J57" s="22">
        <v>190.09314516129032</v>
      </c>
      <c r="K57" s="22">
        <v>396.83655913978492</v>
      </c>
      <c r="L57" s="22">
        <v>586.92970430107528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643188</v>
      </c>
      <c r="F58" s="31">
        <v>267891</v>
      </c>
      <c r="G58" s="31">
        <v>911079</v>
      </c>
      <c r="H58" s="32" t="s">
        <v>203</v>
      </c>
      <c r="I58" s="32" t="s">
        <v>203</v>
      </c>
      <c r="J58" s="32">
        <v>994.17499999999995</v>
      </c>
      <c r="K58" s="32">
        <v>414.07883064516125</v>
      </c>
      <c r="L58" s="32">
        <v>1408.2538306451611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643188</v>
      </c>
      <c r="F59" s="22">
        <v>267891</v>
      </c>
      <c r="G59" s="22">
        <v>911079</v>
      </c>
      <c r="H59" s="22"/>
      <c r="I59" s="22"/>
      <c r="J59" s="22">
        <v>994.17499999999995</v>
      </c>
      <c r="K59" s="22">
        <v>414.07883064516125</v>
      </c>
      <c r="L59" s="22">
        <v>1408.2538306451611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545685</v>
      </c>
      <c r="F60" s="31">
        <v>472828</v>
      </c>
      <c r="G60" s="31">
        <v>1018513</v>
      </c>
      <c r="H60" s="32" t="s">
        <v>203</v>
      </c>
      <c r="I60" s="32" t="s">
        <v>203</v>
      </c>
      <c r="J60" s="32">
        <v>843.46471774193549</v>
      </c>
      <c r="K60" s="32">
        <v>730.84973118279561</v>
      </c>
      <c r="L60" s="32">
        <v>1574.3144489247311</v>
      </c>
    </row>
    <row r="61" spans="1:13" s="2" customFormat="1">
      <c r="A61" s="17"/>
      <c r="B61" s="17" t="s">
        <v>107</v>
      </c>
      <c r="C61" s="22"/>
      <c r="D61" s="22"/>
      <c r="E61" s="22">
        <v>545685</v>
      </c>
      <c r="F61" s="22">
        <v>472828</v>
      </c>
      <c r="G61" s="22">
        <v>1018513</v>
      </c>
      <c r="H61" s="22"/>
      <c r="I61" s="22"/>
      <c r="J61" s="22">
        <v>843.46471774193549</v>
      </c>
      <c r="K61" s="22">
        <v>730.84973118279561</v>
      </c>
      <c r="L61" s="22">
        <v>1574.3144489247311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2418847</v>
      </c>
      <c r="F62" s="31">
        <v>912892</v>
      </c>
      <c r="G62" s="31">
        <v>3331739</v>
      </c>
      <c r="H62" s="32" t="s">
        <v>203</v>
      </c>
      <c r="I62" s="32" t="s">
        <v>203</v>
      </c>
      <c r="J62" s="32">
        <v>3738.8092069892473</v>
      </c>
      <c r="K62" s="32">
        <v>1411.0561827956988</v>
      </c>
      <c r="L62" s="32">
        <v>5149.8653897849463</v>
      </c>
    </row>
    <row r="63" spans="1:13">
      <c r="A63" s="45"/>
      <c r="B63" s="45" t="s">
        <v>108</v>
      </c>
      <c r="C63" s="22"/>
      <c r="D63" s="22"/>
      <c r="E63" s="22">
        <v>466353</v>
      </c>
      <c r="F63" s="22">
        <v>176005</v>
      </c>
      <c r="G63" s="63">
        <v>642358</v>
      </c>
      <c r="H63" s="63"/>
      <c r="I63" s="63"/>
      <c r="J63" s="63">
        <v>720.84133064516129</v>
      </c>
      <c r="K63" s="63">
        <v>272.05073924731181</v>
      </c>
      <c r="L63" s="63">
        <v>992.89206989247305</v>
      </c>
      <c r="M63" s="2"/>
    </row>
    <row r="64" spans="1:13">
      <c r="A64" s="45"/>
      <c r="B64" s="45" t="s">
        <v>109</v>
      </c>
      <c r="C64" s="22"/>
      <c r="D64" s="22"/>
      <c r="E64" s="22">
        <v>1018335</v>
      </c>
      <c r="F64" s="22">
        <v>384328</v>
      </c>
      <c r="G64" s="63">
        <v>1402663</v>
      </c>
      <c r="H64" s="63"/>
      <c r="I64" s="63"/>
      <c r="J64" s="63">
        <v>1574.0393145161288</v>
      </c>
      <c r="K64" s="63">
        <v>594.05537634408608</v>
      </c>
      <c r="L64" s="63">
        <v>2168.094690860215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934159</v>
      </c>
      <c r="F65" s="22">
        <v>352559</v>
      </c>
      <c r="G65" s="63">
        <v>1286718</v>
      </c>
      <c r="H65" s="63"/>
      <c r="I65" s="63"/>
      <c r="J65" s="63">
        <v>1443.9285618279569</v>
      </c>
      <c r="K65" s="63">
        <v>544.95006720430104</v>
      </c>
      <c r="L65" s="63">
        <v>1988.8786290322578</v>
      </c>
      <c r="M65" s="2"/>
    </row>
    <row r="66" spans="1:13">
      <c r="A66" s="37">
        <v>19</v>
      </c>
      <c r="B66" s="30" t="s">
        <v>27</v>
      </c>
      <c r="C66" s="31">
        <v>197812</v>
      </c>
      <c r="D66" s="31">
        <v>7797</v>
      </c>
      <c r="E66" s="31">
        <v>396363</v>
      </c>
      <c r="F66" s="31">
        <v>445437</v>
      </c>
      <c r="G66" s="31">
        <v>1047409</v>
      </c>
      <c r="H66" s="32">
        <v>305.75779569892472</v>
      </c>
      <c r="I66" s="32">
        <v>12.051814516129031</v>
      </c>
      <c r="J66" s="32">
        <v>612.6578629032258</v>
      </c>
      <c r="K66" s="32">
        <v>688.51149193548383</v>
      </c>
      <c r="L66" s="32">
        <v>1618.9789650537632</v>
      </c>
    </row>
    <row r="67" spans="1:13">
      <c r="A67" s="45"/>
      <c r="B67" s="45" t="s">
        <v>111</v>
      </c>
      <c r="C67" s="22">
        <v>197812</v>
      </c>
      <c r="D67" s="22">
        <v>7797</v>
      </c>
      <c r="E67" s="22">
        <v>396363</v>
      </c>
      <c r="F67" s="22">
        <v>445437</v>
      </c>
      <c r="G67" s="22">
        <v>1047409</v>
      </c>
      <c r="H67" s="22">
        <v>305.75779569892472</v>
      </c>
      <c r="I67" s="22">
        <v>12.051814516129031</v>
      </c>
      <c r="J67" s="22">
        <v>612.6578629032258</v>
      </c>
      <c r="K67" s="22">
        <v>688.51149193548383</v>
      </c>
      <c r="L67" s="22">
        <v>1618.9789650537632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4477217</v>
      </c>
      <c r="F68" s="31">
        <v>1966893</v>
      </c>
      <c r="G68" s="31">
        <v>6444110</v>
      </c>
      <c r="H68" s="32" t="s">
        <v>203</v>
      </c>
      <c r="I68" s="32" t="s">
        <v>203</v>
      </c>
      <c r="J68" s="32">
        <v>6920.4295026881709</v>
      </c>
      <c r="K68" s="32">
        <v>3040.22439516129</v>
      </c>
      <c r="L68" s="32">
        <v>9960.6538978494609</v>
      </c>
    </row>
    <row r="69" spans="1:13">
      <c r="A69" s="45"/>
      <c r="B69" s="45" t="s">
        <v>112</v>
      </c>
      <c r="C69" s="22"/>
      <c r="D69" s="22"/>
      <c r="E69" s="22">
        <v>4477217</v>
      </c>
      <c r="F69" s="22">
        <v>1966893</v>
      </c>
      <c r="G69" s="63">
        <v>6444110</v>
      </c>
      <c r="H69" s="63"/>
      <c r="I69" s="63"/>
      <c r="J69" s="63">
        <v>6920.4295026881709</v>
      </c>
      <c r="K69" s="63">
        <v>3040.22439516129</v>
      </c>
      <c r="L69" s="63">
        <v>9960.6538978494609</v>
      </c>
    </row>
    <row r="70" spans="1:13">
      <c r="A70" s="37">
        <v>21</v>
      </c>
      <c r="B70" s="30" t="s">
        <v>29</v>
      </c>
      <c r="C70" s="31">
        <v>0</v>
      </c>
      <c r="D70" s="31">
        <v>0</v>
      </c>
      <c r="E70" s="31">
        <v>216018</v>
      </c>
      <c r="F70" s="31">
        <v>92388</v>
      </c>
      <c r="G70" s="31">
        <v>308406</v>
      </c>
      <c r="H70" s="32" t="s">
        <v>203</v>
      </c>
      <c r="I70" s="32" t="s">
        <v>203</v>
      </c>
      <c r="J70" s="32">
        <v>333.89879032258062</v>
      </c>
      <c r="K70" s="32">
        <v>142.8040322580645</v>
      </c>
      <c r="L70" s="32">
        <v>476.70282258064515</v>
      </c>
    </row>
    <row r="71" spans="1:13">
      <c r="A71" s="45"/>
      <c r="B71" s="45" t="s">
        <v>114</v>
      </c>
      <c r="C71" s="22"/>
      <c r="D71" s="22"/>
      <c r="E71" s="22">
        <v>216018</v>
      </c>
      <c r="F71" s="22">
        <v>40650.720000000001</v>
      </c>
      <c r="G71" s="63">
        <v>256668.72</v>
      </c>
      <c r="H71" s="63"/>
      <c r="I71" s="63"/>
      <c r="J71" s="63">
        <v>333.89879032258062</v>
      </c>
      <c r="K71" s="63">
        <v>62.833774193548386</v>
      </c>
      <c r="L71" s="63">
        <v>396.732564516129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51737.280000000006</v>
      </c>
      <c r="G72" s="63">
        <v>51737.280000000006</v>
      </c>
      <c r="H72" s="63"/>
      <c r="I72" s="63"/>
      <c r="J72" s="63"/>
      <c r="K72" s="63">
        <v>79.970258064516131</v>
      </c>
      <c r="L72" s="63">
        <v>79.970258064516131</v>
      </c>
    </row>
    <row r="73" spans="1:13">
      <c r="A73" s="36">
        <v>22</v>
      </c>
      <c r="B73" s="24" t="s">
        <v>30</v>
      </c>
      <c r="C73" s="25">
        <v>799944</v>
      </c>
      <c r="D73" s="25">
        <v>0</v>
      </c>
      <c r="E73" s="25">
        <v>1860945</v>
      </c>
      <c r="F73" s="25">
        <v>456509</v>
      </c>
      <c r="G73" s="25">
        <v>3117398</v>
      </c>
      <c r="H73" s="26">
        <v>1236.4725806451613</v>
      </c>
      <c r="I73" s="26" t="s">
        <v>203</v>
      </c>
      <c r="J73" s="26">
        <v>2876.4606854838707</v>
      </c>
      <c r="K73" s="26">
        <v>705.6254704301075</v>
      </c>
      <c r="L73" s="26">
        <v>4818.5587365591391</v>
      </c>
    </row>
    <row r="74" spans="1:13">
      <c r="A74" s="45"/>
      <c r="B74" s="45" t="s">
        <v>115</v>
      </c>
      <c r="C74" s="22">
        <v>799944</v>
      </c>
      <c r="D74" s="22">
        <v>0</v>
      </c>
      <c r="E74" s="22">
        <v>1860945</v>
      </c>
      <c r="F74" s="22">
        <v>456509</v>
      </c>
      <c r="G74" s="63">
        <v>3117398</v>
      </c>
      <c r="H74" s="63">
        <v>1236.4725806451613</v>
      </c>
      <c r="I74" s="63"/>
      <c r="J74" s="63">
        <v>2876.4606854838707</v>
      </c>
      <c r="K74" s="63">
        <v>705.6254704301075</v>
      </c>
      <c r="L74" s="63">
        <v>4818.5587365591391</v>
      </c>
    </row>
    <row r="75" spans="1:13">
      <c r="A75" s="37">
        <v>23</v>
      </c>
      <c r="B75" s="30" t="s">
        <v>31</v>
      </c>
      <c r="C75" s="31">
        <v>841147</v>
      </c>
      <c r="D75" s="31">
        <v>6903</v>
      </c>
      <c r="E75" s="31">
        <v>379471</v>
      </c>
      <c r="F75" s="31">
        <v>408107</v>
      </c>
      <c r="G75" s="31">
        <v>1635628</v>
      </c>
      <c r="H75" s="32">
        <v>1300.1600134408602</v>
      </c>
      <c r="I75" s="32">
        <v>10.669959677419353</v>
      </c>
      <c r="J75" s="32">
        <v>586.54791666666665</v>
      </c>
      <c r="K75" s="32">
        <v>630.81055107526879</v>
      </c>
      <c r="L75" s="32">
        <v>2528.188440860215</v>
      </c>
    </row>
    <row r="76" spans="1:13">
      <c r="A76" s="45"/>
      <c r="B76" s="45" t="s">
        <v>116</v>
      </c>
      <c r="C76" s="22">
        <v>841147</v>
      </c>
      <c r="D76" s="22">
        <v>6903</v>
      </c>
      <c r="E76" s="22">
        <v>68304.78</v>
      </c>
      <c r="F76" s="22">
        <v>35097.201999999997</v>
      </c>
      <c r="G76" s="63">
        <v>951451.98200000008</v>
      </c>
      <c r="H76" s="63">
        <v>1300.1600134408602</v>
      </c>
      <c r="I76" s="63">
        <v>10.669959677419353</v>
      </c>
      <c r="J76" s="63">
        <v>105.578625</v>
      </c>
      <c r="K76" s="63">
        <v>54.249707392473105</v>
      </c>
      <c r="L76" s="63">
        <v>1470.6583055107528</v>
      </c>
    </row>
    <row r="77" spans="1:13">
      <c r="A77" s="45"/>
      <c r="B77" s="45" t="s">
        <v>117</v>
      </c>
      <c r="C77" s="22"/>
      <c r="D77" s="22"/>
      <c r="E77" s="22">
        <v>311166.21999999997</v>
      </c>
      <c r="F77" s="22">
        <v>373009.79800000001</v>
      </c>
      <c r="G77" s="63">
        <v>684176.01799999992</v>
      </c>
      <c r="H77" s="63"/>
      <c r="I77" s="63"/>
      <c r="J77" s="63">
        <v>480.96929166666661</v>
      </c>
      <c r="K77" s="63">
        <v>576.56084368279562</v>
      </c>
      <c r="L77" s="63">
        <v>1057.5301353494622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210597</v>
      </c>
      <c r="F78" s="31">
        <v>181501</v>
      </c>
      <c r="G78" s="31">
        <v>392098</v>
      </c>
      <c r="H78" s="32" t="s">
        <v>203</v>
      </c>
      <c r="I78" s="32" t="s">
        <v>203</v>
      </c>
      <c r="J78" s="32">
        <v>325.51955645161286</v>
      </c>
      <c r="K78" s="32">
        <v>280.5459005376344</v>
      </c>
      <c r="L78" s="32">
        <v>606.0654569892472</v>
      </c>
    </row>
    <row r="79" spans="1:13">
      <c r="A79" s="45"/>
      <c r="B79" s="45" t="s">
        <v>118</v>
      </c>
      <c r="C79" s="22"/>
      <c r="D79" s="22"/>
      <c r="E79" s="22">
        <v>210597</v>
      </c>
      <c r="F79" s="22">
        <v>181501</v>
      </c>
      <c r="G79" s="22">
        <v>392098</v>
      </c>
      <c r="H79" s="63"/>
      <c r="I79" s="63"/>
      <c r="J79" s="63">
        <v>325.51955645161286</v>
      </c>
      <c r="K79" s="63">
        <v>280.5459005376344</v>
      </c>
      <c r="L79" s="63">
        <v>606.0654569892472</v>
      </c>
    </row>
    <row r="80" spans="1:13">
      <c r="A80" s="37">
        <v>25</v>
      </c>
      <c r="B80" s="30" t="s">
        <v>33</v>
      </c>
      <c r="C80" s="31">
        <v>291993</v>
      </c>
      <c r="D80" s="31">
        <v>0</v>
      </c>
      <c r="E80" s="31">
        <v>1638765</v>
      </c>
      <c r="F80" s="31">
        <v>653687</v>
      </c>
      <c r="G80" s="31">
        <v>2584445</v>
      </c>
      <c r="H80" s="32">
        <v>451.33326612903221</v>
      </c>
      <c r="I80" s="32" t="s">
        <v>203</v>
      </c>
      <c r="J80" s="32">
        <v>2533.0372983870966</v>
      </c>
      <c r="K80" s="32">
        <v>1010.4032930107526</v>
      </c>
      <c r="L80" s="32">
        <v>3994.7738575268813</v>
      </c>
    </row>
    <row r="81" spans="1:12">
      <c r="A81" s="45"/>
      <c r="B81" s="45" t="s">
        <v>119</v>
      </c>
      <c r="C81" s="22">
        <v>291993</v>
      </c>
      <c r="D81" s="22"/>
      <c r="E81" s="22">
        <v>299894</v>
      </c>
      <c r="F81" s="22">
        <v>334688</v>
      </c>
      <c r="G81" s="63">
        <v>926575</v>
      </c>
      <c r="H81" s="63">
        <v>451.33326612903221</v>
      </c>
      <c r="I81" s="63"/>
      <c r="J81" s="63">
        <v>463.54583333333329</v>
      </c>
      <c r="K81" s="63">
        <v>517.32688172043004</v>
      </c>
      <c r="L81" s="63">
        <v>1432.2059811827955</v>
      </c>
    </row>
    <row r="82" spans="1:12">
      <c r="A82" s="45"/>
      <c r="B82" s="45" t="s">
        <v>120</v>
      </c>
      <c r="C82" s="22"/>
      <c r="D82" s="22"/>
      <c r="E82" s="22">
        <v>957039</v>
      </c>
      <c r="F82" s="22">
        <v>318999</v>
      </c>
      <c r="G82" s="63">
        <v>1276038</v>
      </c>
      <c r="H82" s="63"/>
      <c r="I82" s="63"/>
      <c r="J82" s="63">
        <v>1479.2941532258064</v>
      </c>
      <c r="K82" s="63">
        <v>493.07641129032254</v>
      </c>
      <c r="L82" s="63">
        <v>1972.370564516129</v>
      </c>
    </row>
    <row r="83" spans="1:12">
      <c r="A83" s="45"/>
      <c r="B83" s="45" t="s">
        <v>122</v>
      </c>
      <c r="C83" s="22"/>
      <c r="D83" s="22"/>
      <c r="E83" s="22">
        <v>19665</v>
      </c>
      <c r="F83" s="22"/>
      <c r="G83" s="63">
        <v>19665</v>
      </c>
      <c r="H83" s="63"/>
      <c r="I83" s="63"/>
      <c r="J83" s="63">
        <v>30.396169354838705</v>
      </c>
      <c r="K83" s="63"/>
      <c r="L83" s="63">
        <v>30.396169354838705</v>
      </c>
    </row>
    <row r="84" spans="1:12">
      <c r="A84" s="45"/>
      <c r="B84" s="45" t="s">
        <v>121</v>
      </c>
      <c r="C84" s="22"/>
      <c r="D84" s="22"/>
      <c r="E84" s="22">
        <v>353973</v>
      </c>
      <c r="F84" s="22"/>
      <c r="G84" s="63">
        <v>353973</v>
      </c>
      <c r="H84" s="63"/>
      <c r="I84" s="63"/>
      <c r="J84" s="63">
        <v>547.13568548387093</v>
      </c>
      <c r="K84" s="63"/>
      <c r="L84" s="63">
        <v>547.13568548387093</v>
      </c>
    </row>
    <row r="85" spans="1:12">
      <c r="A85" s="45"/>
      <c r="B85" s="45" t="s">
        <v>123</v>
      </c>
      <c r="C85" s="22"/>
      <c r="D85" s="22"/>
      <c r="E85" s="22">
        <v>8194</v>
      </c>
      <c r="F85" s="22"/>
      <c r="G85" s="63">
        <v>8194</v>
      </c>
      <c r="H85" s="63"/>
      <c r="I85" s="63"/>
      <c r="J85" s="63">
        <v>12.665456989247311</v>
      </c>
      <c r="K85" s="63"/>
      <c r="L85" s="63">
        <v>12.665456989247311</v>
      </c>
    </row>
    <row r="86" spans="1:12">
      <c r="A86" s="37">
        <v>26</v>
      </c>
      <c r="B86" s="30" t="s">
        <v>34</v>
      </c>
      <c r="C86" s="31">
        <v>0</v>
      </c>
      <c r="D86" s="31">
        <v>0</v>
      </c>
      <c r="E86" s="31">
        <v>1344798</v>
      </c>
      <c r="F86" s="31">
        <v>642669</v>
      </c>
      <c r="G86" s="31">
        <v>1987467</v>
      </c>
      <c r="H86" s="32" t="s">
        <v>203</v>
      </c>
      <c r="I86" s="32" t="s">
        <v>203</v>
      </c>
      <c r="J86" s="32">
        <v>2078.6528225806451</v>
      </c>
      <c r="K86" s="32">
        <v>993.37278225806438</v>
      </c>
      <c r="L86" s="32">
        <v>3072.0256048387096</v>
      </c>
    </row>
    <row r="87" spans="1:12">
      <c r="A87" s="45"/>
      <c r="B87" s="45" t="s">
        <v>124</v>
      </c>
      <c r="C87" s="22"/>
      <c r="D87" s="22"/>
      <c r="E87" s="22">
        <v>675357</v>
      </c>
      <c r="F87" s="22">
        <v>417863</v>
      </c>
      <c r="G87" s="63">
        <v>1093220</v>
      </c>
      <c r="H87" s="63"/>
      <c r="I87" s="63"/>
      <c r="J87" s="63">
        <v>1043.8985887096774</v>
      </c>
      <c r="K87" s="63">
        <v>645.89038978494614</v>
      </c>
      <c r="L87" s="63">
        <v>1689.7889784946235</v>
      </c>
    </row>
    <row r="88" spans="1:12">
      <c r="A88" s="45"/>
      <c r="B88" s="45" t="s">
        <v>127</v>
      </c>
      <c r="C88" s="22"/>
      <c r="D88" s="22"/>
      <c r="E88" s="22">
        <v>460593</v>
      </c>
      <c r="F88" s="22">
        <v>174806</v>
      </c>
      <c r="G88" s="63">
        <v>635399</v>
      </c>
      <c r="H88" s="63"/>
      <c r="I88" s="63"/>
      <c r="J88" s="63">
        <v>711.93810483870971</v>
      </c>
      <c r="K88" s="63">
        <v>270.19744623655913</v>
      </c>
      <c r="L88" s="63">
        <v>982.13555107526884</v>
      </c>
    </row>
    <row r="89" spans="1:12">
      <c r="A89" s="45"/>
      <c r="B89" s="45" t="s">
        <v>125</v>
      </c>
      <c r="C89" s="22"/>
      <c r="D89" s="22"/>
      <c r="E89" s="22">
        <v>140935</v>
      </c>
      <c r="F89" s="22">
        <v>1799</v>
      </c>
      <c r="G89" s="63">
        <v>142734</v>
      </c>
      <c r="H89" s="63"/>
      <c r="I89" s="63"/>
      <c r="J89" s="63">
        <v>217.84307795698925</v>
      </c>
      <c r="K89" s="63">
        <v>2.7807123655913975</v>
      </c>
      <c r="L89" s="63">
        <v>220.62379032258065</v>
      </c>
    </row>
    <row r="90" spans="1:12">
      <c r="A90" s="45"/>
      <c r="B90" s="45" t="s">
        <v>126</v>
      </c>
      <c r="C90" s="22"/>
      <c r="D90" s="22"/>
      <c r="E90" s="22">
        <v>11700</v>
      </c>
      <c r="F90" s="22"/>
      <c r="G90" s="63">
        <v>11700</v>
      </c>
      <c r="H90" s="63"/>
      <c r="I90" s="63"/>
      <c r="J90" s="63">
        <v>18.08467741935484</v>
      </c>
      <c r="K90" s="63"/>
      <c r="L90" s="63">
        <v>18.08467741935484</v>
      </c>
    </row>
    <row r="91" spans="1:12">
      <c r="A91" s="45"/>
      <c r="B91" s="45" t="s">
        <v>128</v>
      </c>
      <c r="C91" s="22"/>
      <c r="D91" s="22"/>
      <c r="E91" s="22">
        <v>20710</v>
      </c>
      <c r="F91" s="22">
        <v>26157</v>
      </c>
      <c r="G91" s="63">
        <v>46867</v>
      </c>
      <c r="H91" s="63"/>
      <c r="I91" s="63"/>
      <c r="J91" s="63">
        <v>32.011424731182792</v>
      </c>
      <c r="K91" s="63">
        <v>40.430846774193547</v>
      </c>
      <c r="L91" s="63">
        <v>72.44227150537634</v>
      </c>
    </row>
    <row r="92" spans="1:12">
      <c r="A92" s="45"/>
      <c r="B92" s="45" t="s">
        <v>129</v>
      </c>
      <c r="C92" s="22"/>
      <c r="D92" s="22"/>
      <c r="E92" s="22">
        <v>35503</v>
      </c>
      <c r="F92" s="22">
        <v>22044</v>
      </c>
      <c r="G92" s="63">
        <v>57547</v>
      </c>
      <c r="H92" s="63"/>
      <c r="I92" s="63"/>
      <c r="J92" s="63">
        <v>54.876948924731181</v>
      </c>
      <c r="K92" s="63">
        <v>34.073387096774191</v>
      </c>
      <c r="L92" s="63">
        <v>88.950336021505365</v>
      </c>
    </row>
    <row r="93" spans="1:12">
      <c r="A93" s="37">
        <v>27</v>
      </c>
      <c r="B93" s="30" t="s">
        <v>35</v>
      </c>
      <c r="C93" s="31">
        <v>465337</v>
      </c>
      <c r="D93" s="31">
        <v>0</v>
      </c>
      <c r="E93" s="31">
        <v>484068</v>
      </c>
      <c r="F93" s="31">
        <v>476357</v>
      </c>
      <c r="G93" s="31">
        <v>1425762</v>
      </c>
      <c r="H93" s="32">
        <v>719.27090053763436</v>
      </c>
      <c r="I93" s="32" t="s">
        <v>203</v>
      </c>
      <c r="J93" s="32">
        <v>748.2233870967741</v>
      </c>
      <c r="K93" s="32">
        <v>736.30450268817197</v>
      </c>
      <c r="L93" s="32">
        <v>2203.7987903225803</v>
      </c>
    </row>
    <row r="94" spans="1:12">
      <c r="A94" s="45"/>
      <c r="B94" s="45" t="s">
        <v>130</v>
      </c>
      <c r="C94" s="22">
        <v>465337</v>
      </c>
      <c r="D94" s="22">
        <v>0</v>
      </c>
      <c r="E94" s="22">
        <v>484068</v>
      </c>
      <c r="F94" s="22">
        <v>476357</v>
      </c>
      <c r="G94" s="63">
        <v>1425762</v>
      </c>
      <c r="H94" s="63">
        <v>719.27090053763436</v>
      </c>
      <c r="I94" s="63"/>
      <c r="J94" s="63">
        <v>748.2233870967741</v>
      </c>
      <c r="K94" s="63">
        <v>736.30450268817197</v>
      </c>
      <c r="L94" s="63">
        <v>2203.7987903225803</v>
      </c>
    </row>
    <row r="95" spans="1:12">
      <c r="A95" s="37">
        <v>28</v>
      </c>
      <c r="B95" s="30" t="s">
        <v>36</v>
      </c>
      <c r="C95" s="31">
        <v>342000</v>
      </c>
      <c r="D95" s="31">
        <v>0</v>
      </c>
      <c r="E95" s="31">
        <v>1136814</v>
      </c>
      <c r="F95" s="31">
        <v>516269</v>
      </c>
      <c r="G95" s="31">
        <v>1995083</v>
      </c>
      <c r="H95" s="32">
        <v>528.62903225806451</v>
      </c>
      <c r="I95" s="32" t="s">
        <v>203</v>
      </c>
      <c r="J95" s="32">
        <v>1757.1721774193547</v>
      </c>
      <c r="K95" s="32">
        <v>797.99643817204287</v>
      </c>
      <c r="L95" s="32">
        <v>3083.797647849462</v>
      </c>
    </row>
    <row r="96" spans="1:12">
      <c r="A96" s="45"/>
      <c r="B96" s="45" t="s">
        <v>131</v>
      </c>
      <c r="C96" s="22">
        <v>342000</v>
      </c>
      <c r="D96" s="22"/>
      <c r="E96" s="22">
        <v>1065195</v>
      </c>
      <c r="F96" s="22">
        <v>516269</v>
      </c>
      <c r="G96" s="63">
        <v>1923464</v>
      </c>
      <c r="H96" s="63">
        <v>528.62903225806451</v>
      </c>
      <c r="I96" s="63"/>
      <c r="J96" s="63">
        <v>1646.470766129032</v>
      </c>
      <c r="K96" s="63">
        <v>797.99643817204287</v>
      </c>
      <c r="L96" s="63">
        <v>2973.0962365591395</v>
      </c>
    </row>
    <row r="97" spans="1:12">
      <c r="A97" s="45"/>
      <c r="B97" s="45" t="s">
        <v>97</v>
      </c>
      <c r="C97" s="22"/>
      <c r="D97" s="22"/>
      <c r="E97" s="22">
        <v>71619</v>
      </c>
      <c r="F97" s="22"/>
      <c r="G97" s="63">
        <v>71619</v>
      </c>
      <c r="H97" s="63"/>
      <c r="I97" s="63"/>
      <c r="J97" s="63">
        <v>110.70141129032258</v>
      </c>
      <c r="K97" s="63"/>
      <c r="L97" s="63">
        <v>110.70141129032258</v>
      </c>
    </row>
    <row r="98" spans="1:12">
      <c r="A98" s="37">
        <v>29</v>
      </c>
      <c r="B98" s="30" t="s">
        <v>37</v>
      </c>
      <c r="C98" s="31">
        <v>0</v>
      </c>
      <c r="D98" s="31">
        <v>0</v>
      </c>
      <c r="E98" s="31">
        <v>2557880</v>
      </c>
      <c r="F98" s="31">
        <v>1241881</v>
      </c>
      <c r="G98" s="31">
        <v>3799761</v>
      </c>
      <c r="H98" s="32" t="s">
        <v>203</v>
      </c>
      <c r="I98" s="32" t="s">
        <v>203</v>
      </c>
      <c r="J98" s="32">
        <v>3953.7123655913974</v>
      </c>
      <c r="K98" s="32">
        <v>1919.5741263440857</v>
      </c>
      <c r="L98" s="32">
        <v>5873.2864919354834</v>
      </c>
    </row>
    <row r="99" spans="1:12">
      <c r="A99" s="45"/>
      <c r="B99" s="45" t="s">
        <v>132</v>
      </c>
      <c r="C99" s="22">
        <v>0</v>
      </c>
      <c r="D99" s="22">
        <v>0</v>
      </c>
      <c r="E99" s="22">
        <v>2557880</v>
      </c>
      <c r="F99" s="22">
        <v>1241881</v>
      </c>
      <c r="G99" s="22">
        <v>3799761</v>
      </c>
      <c r="H99" s="63"/>
      <c r="I99" s="63"/>
      <c r="J99" s="63">
        <v>3953.7123655913974</v>
      </c>
      <c r="K99" s="63">
        <v>1919.5741263440857</v>
      </c>
      <c r="L99" s="63">
        <v>5873.2864919354834</v>
      </c>
    </row>
    <row r="100" spans="1:12">
      <c r="A100" s="37">
        <v>30</v>
      </c>
      <c r="B100" s="30" t="s">
        <v>38</v>
      </c>
      <c r="C100" s="31">
        <v>0</v>
      </c>
      <c r="D100" s="31">
        <v>0</v>
      </c>
      <c r="E100" s="31">
        <v>569335</v>
      </c>
      <c r="F100" s="46">
        <v>413477</v>
      </c>
      <c r="G100" s="31">
        <v>982812</v>
      </c>
      <c r="H100" s="32" t="s">
        <v>203</v>
      </c>
      <c r="I100" s="32" t="s">
        <v>203</v>
      </c>
      <c r="J100" s="32">
        <v>880.02049731182785</v>
      </c>
      <c r="K100" s="32">
        <v>639.11095430107525</v>
      </c>
      <c r="L100" s="32">
        <v>1519.1314516129032</v>
      </c>
    </row>
    <row r="101" spans="1:12">
      <c r="A101" s="45"/>
      <c r="B101" s="45" t="s">
        <v>133</v>
      </c>
      <c r="C101" s="22"/>
      <c r="D101" s="22"/>
      <c r="E101" s="22">
        <v>569335</v>
      </c>
      <c r="F101" s="22">
        <v>413477</v>
      </c>
      <c r="G101" s="63">
        <v>982812</v>
      </c>
      <c r="H101" s="63"/>
      <c r="I101" s="63"/>
      <c r="J101" s="63">
        <v>880.02049731182785</v>
      </c>
      <c r="K101" s="63">
        <v>639.11095430107525</v>
      </c>
      <c r="L101" s="63">
        <v>1519.1314516129032</v>
      </c>
    </row>
    <row r="102" spans="1:12">
      <c r="A102" s="36">
        <v>31</v>
      </c>
      <c r="B102" s="24" t="s">
        <v>39</v>
      </c>
      <c r="C102" s="25">
        <v>552027</v>
      </c>
      <c r="D102" s="25">
        <v>81261</v>
      </c>
      <c r="E102" s="25">
        <v>3416604</v>
      </c>
      <c r="F102" s="25">
        <v>1260256</v>
      </c>
      <c r="G102" s="25">
        <v>5310148</v>
      </c>
      <c r="H102" s="26">
        <v>853.26754032258066</v>
      </c>
      <c r="I102" s="26">
        <v>125.60504032258063</v>
      </c>
      <c r="J102" s="26">
        <v>5281.0411290322581</v>
      </c>
      <c r="K102" s="26">
        <v>1947.9763440860215</v>
      </c>
      <c r="L102" s="26">
        <v>8207.8900537634399</v>
      </c>
    </row>
    <row r="103" spans="1:12">
      <c r="A103" s="45"/>
      <c r="B103" s="45" t="s">
        <v>134</v>
      </c>
      <c r="C103" s="22">
        <v>552027</v>
      </c>
      <c r="D103" s="22">
        <v>81261</v>
      </c>
      <c r="E103" s="22">
        <v>3416604</v>
      </c>
      <c r="F103" s="22">
        <v>1260256</v>
      </c>
      <c r="G103" s="63">
        <v>5310148</v>
      </c>
      <c r="H103" s="63">
        <v>853.26754032258066</v>
      </c>
      <c r="I103" s="63"/>
      <c r="J103" s="63">
        <v>5281.0411290322581</v>
      </c>
      <c r="K103" s="63">
        <v>1947.9763440860215</v>
      </c>
      <c r="L103" s="63">
        <v>8082.28501344086</v>
      </c>
    </row>
    <row r="104" spans="1:12">
      <c r="A104" s="37">
        <v>32</v>
      </c>
      <c r="B104" s="30" t="s">
        <v>40</v>
      </c>
      <c r="C104" s="31">
        <v>0</v>
      </c>
      <c r="D104" s="31">
        <v>0</v>
      </c>
      <c r="E104" s="31">
        <v>345458</v>
      </c>
      <c r="F104" s="47">
        <v>40527</v>
      </c>
      <c r="G104" s="31">
        <v>385985</v>
      </c>
      <c r="H104" s="32" t="s">
        <v>203</v>
      </c>
      <c r="I104" s="32" t="s">
        <v>203</v>
      </c>
      <c r="J104" s="32">
        <v>533.97405913978491</v>
      </c>
      <c r="K104" s="32">
        <v>62.642540322580636</v>
      </c>
      <c r="L104" s="32">
        <v>596.61659946236557</v>
      </c>
    </row>
    <row r="105" spans="1:12" ht="30">
      <c r="A105" s="45"/>
      <c r="B105" s="48" t="s">
        <v>135</v>
      </c>
      <c r="C105" s="22"/>
      <c r="D105" s="22"/>
      <c r="E105" s="22">
        <v>345458</v>
      </c>
      <c r="F105" s="22">
        <v>40527</v>
      </c>
      <c r="G105" s="63">
        <v>385985</v>
      </c>
      <c r="H105" s="63"/>
      <c r="I105" s="63"/>
      <c r="J105" s="63">
        <v>533.97405913978491</v>
      </c>
      <c r="K105" s="63">
        <v>62.642540322580636</v>
      </c>
      <c r="L105" s="63">
        <v>596.61659946236557</v>
      </c>
    </row>
    <row r="106" spans="1:12">
      <c r="A106" s="36">
        <v>33</v>
      </c>
      <c r="B106" s="24" t="s">
        <v>41</v>
      </c>
      <c r="C106" s="25">
        <v>168508</v>
      </c>
      <c r="D106" s="25">
        <v>0</v>
      </c>
      <c r="E106" s="25">
        <v>93516</v>
      </c>
      <c r="F106" s="25">
        <v>80261.262000000002</v>
      </c>
      <c r="G106" s="25">
        <v>342285.26199999999</v>
      </c>
      <c r="H106" s="26">
        <v>260.46263440860213</v>
      </c>
      <c r="I106" s="26" t="s">
        <v>203</v>
      </c>
      <c r="J106" s="26">
        <v>144.54758064516128</v>
      </c>
      <c r="K106" s="26">
        <v>124.05974637096773</v>
      </c>
      <c r="L106" s="26">
        <v>529.06996142473122</v>
      </c>
    </row>
    <row r="107" spans="1:12">
      <c r="A107" s="45"/>
      <c r="B107" s="45" t="s">
        <v>136</v>
      </c>
      <c r="C107" s="22">
        <v>168508</v>
      </c>
      <c r="D107" s="22">
        <v>0</v>
      </c>
      <c r="E107" s="22">
        <v>93516</v>
      </c>
      <c r="F107" s="22">
        <v>80261.262000000002</v>
      </c>
      <c r="G107" s="63">
        <v>342285.26199999999</v>
      </c>
      <c r="H107" s="63">
        <v>260.46263440860213</v>
      </c>
      <c r="I107" s="63"/>
      <c r="J107" s="63">
        <v>144.54758064516128</v>
      </c>
      <c r="K107" s="63">
        <v>124.05974637096773</v>
      </c>
      <c r="L107" s="63">
        <v>529.06996142473122</v>
      </c>
    </row>
    <row r="108" spans="1:12">
      <c r="A108" s="37">
        <v>34</v>
      </c>
      <c r="B108" s="30" t="s">
        <v>42</v>
      </c>
      <c r="C108" s="31">
        <v>0</v>
      </c>
      <c r="D108" s="31">
        <v>0</v>
      </c>
      <c r="E108" s="31">
        <v>223190.54300000009</v>
      </c>
      <c r="F108" s="31">
        <v>39227.089000000007</v>
      </c>
      <c r="G108" s="31">
        <v>262417.6320000001</v>
      </c>
      <c r="H108" s="32" t="s">
        <v>203</v>
      </c>
      <c r="I108" s="32" t="s">
        <v>203</v>
      </c>
      <c r="J108" s="32">
        <v>344.98538232526892</v>
      </c>
      <c r="K108" s="32">
        <v>60.633269287634413</v>
      </c>
      <c r="L108" s="32">
        <v>405.61865161290331</v>
      </c>
    </row>
    <row r="109" spans="1:12" ht="30">
      <c r="A109" s="45"/>
      <c r="B109" s="48" t="s">
        <v>138</v>
      </c>
      <c r="C109" s="22"/>
      <c r="D109" s="22"/>
      <c r="E109" s="22">
        <v>53565.730320000017</v>
      </c>
      <c r="F109" s="22">
        <v>2392.8524290000005</v>
      </c>
      <c r="G109" s="63">
        <v>55958.582749000016</v>
      </c>
      <c r="H109" s="63"/>
      <c r="I109" s="63"/>
      <c r="J109" s="63">
        <v>82.796491758064533</v>
      </c>
      <c r="K109" s="63">
        <v>3.6986294265456996</v>
      </c>
      <c r="L109" s="63">
        <v>86.495121184610227</v>
      </c>
    </row>
    <row r="110" spans="1:12" ht="30" customHeight="1">
      <c r="A110" s="45"/>
      <c r="B110" s="45" t="s">
        <v>137</v>
      </c>
      <c r="C110" s="22"/>
      <c r="D110" s="22"/>
      <c r="E110" s="22">
        <v>169624.81268000009</v>
      </c>
      <c r="F110" s="22">
        <v>36834.236571000009</v>
      </c>
      <c r="G110" s="63">
        <v>206459.04925100011</v>
      </c>
      <c r="H110" s="63"/>
      <c r="I110" s="63"/>
      <c r="J110" s="63">
        <v>262.18889056720445</v>
      </c>
      <c r="K110" s="63">
        <v>56.934639861088719</v>
      </c>
      <c r="L110" s="63">
        <v>319.12353042829318</v>
      </c>
    </row>
    <row r="111" spans="1:12">
      <c r="A111" s="37">
        <v>35</v>
      </c>
      <c r="B111" s="30" t="s">
        <v>43</v>
      </c>
      <c r="C111" s="31">
        <v>0</v>
      </c>
      <c r="D111" s="31">
        <v>180028</v>
      </c>
      <c r="E111" s="31">
        <v>682012</v>
      </c>
      <c r="F111" s="31">
        <v>668641</v>
      </c>
      <c r="G111" s="31">
        <v>1530681</v>
      </c>
      <c r="H111" s="32" t="s">
        <v>203</v>
      </c>
      <c r="I111" s="32">
        <v>278.26908602150536</v>
      </c>
      <c r="J111" s="32">
        <v>1054.1852150537634</v>
      </c>
      <c r="K111" s="32">
        <v>1033.5176747311828</v>
      </c>
      <c r="L111" s="32">
        <v>2365.9719758064512</v>
      </c>
    </row>
    <row r="112" spans="1:12">
      <c r="A112" s="45"/>
      <c r="B112" s="45" t="s">
        <v>139</v>
      </c>
      <c r="C112" s="22"/>
      <c r="D112" s="22">
        <v>180028</v>
      </c>
      <c r="E112" s="22">
        <v>682012</v>
      </c>
      <c r="F112" s="22">
        <v>668641</v>
      </c>
      <c r="G112" s="63">
        <v>1530681</v>
      </c>
      <c r="H112" s="63"/>
      <c r="I112" s="63">
        <v>278.26908602150536</v>
      </c>
      <c r="J112" s="63">
        <v>1054.1852150537634</v>
      </c>
      <c r="K112" s="63">
        <v>1033.5176747311828</v>
      </c>
      <c r="L112" s="63">
        <v>2365.9719758064512</v>
      </c>
    </row>
    <row r="113" spans="1:12">
      <c r="A113" s="37">
        <v>36</v>
      </c>
      <c r="B113" s="30" t="s">
        <v>44</v>
      </c>
      <c r="C113" s="31">
        <v>0</v>
      </c>
      <c r="D113" s="31">
        <v>0</v>
      </c>
      <c r="E113" s="31">
        <v>377354</v>
      </c>
      <c r="F113" s="31">
        <v>290006</v>
      </c>
      <c r="G113" s="31">
        <v>667360</v>
      </c>
      <c r="H113" s="32" t="s">
        <v>203</v>
      </c>
      <c r="I113" s="32" t="s">
        <v>203</v>
      </c>
      <c r="J113" s="32">
        <v>583.27567204301067</v>
      </c>
      <c r="K113" s="32">
        <v>448.26196236559139</v>
      </c>
      <c r="L113" s="32">
        <v>1031.5376344086021</v>
      </c>
    </row>
    <row r="114" spans="1:12">
      <c r="A114" s="45"/>
      <c r="B114" s="45" t="s">
        <v>140</v>
      </c>
      <c r="C114" s="22"/>
      <c r="D114" s="22"/>
      <c r="E114" s="22">
        <v>377354</v>
      </c>
      <c r="F114" s="22">
        <v>290006</v>
      </c>
      <c r="G114" s="63">
        <v>667360</v>
      </c>
      <c r="H114" s="63"/>
      <c r="I114" s="63"/>
      <c r="J114" s="63">
        <v>583.27567204301067</v>
      </c>
      <c r="K114" s="63">
        <v>448.26196236559139</v>
      </c>
      <c r="L114" s="63">
        <v>1031.5376344086021</v>
      </c>
    </row>
    <row r="115" spans="1:12">
      <c r="A115" s="37">
        <v>37</v>
      </c>
      <c r="B115" s="30" t="s">
        <v>45</v>
      </c>
      <c r="C115" s="31">
        <v>158968</v>
      </c>
      <c r="D115" s="31">
        <v>0</v>
      </c>
      <c r="E115" s="31">
        <v>1031209</v>
      </c>
      <c r="F115" s="31">
        <v>228852</v>
      </c>
      <c r="G115" s="31">
        <v>1419029</v>
      </c>
      <c r="H115" s="32">
        <v>245.71666666666664</v>
      </c>
      <c r="I115" s="32" t="s">
        <v>203</v>
      </c>
      <c r="J115" s="32">
        <v>1593.9386424731183</v>
      </c>
      <c r="K115" s="32">
        <v>353.73629032258066</v>
      </c>
      <c r="L115" s="32">
        <v>2193.3915994623658</v>
      </c>
    </row>
    <row r="116" spans="1:12">
      <c r="A116" s="45"/>
      <c r="B116" s="45" t="s">
        <v>146</v>
      </c>
      <c r="C116" s="22">
        <v>158968</v>
      </c>
      <c r="D116" s="22"/>
      <c r="E116" s="22">
        <v>303072</v>
      </c>
      <c r="F116" s="22">
        <v>59502</v>
      </c>
      <c r="G116" s="63">
        <v>521542</v>
      </c>
      <c r="H116" s="63">
        <v>245.71666666666664</v>
      </c>
      <c r="I116" s="63"/>
      <c r="J116" s="63">
        <v>468.45806451612901</v>
      </c>
      <c r="K116" s="63">
        <v>91.972177419354821</v>
      </c>
      <c r="L116" s="63">
        <v>806.14690860215046</v>
      </c>
    </row>
    <row r="117" spans="1:12">
      <c r="A117" s="45"/>
      <c r="B117" s="45" t="s">
        <v>141</v>
      </c>
      <c r="C117" s="22"/>
      <c r="D117" s="22"/>
      <c r="E117" s="22">
        <v>98790</v>
      </c>
      <c r="F117" s="22"/>
      <c r="G117" s="63">
        <v>98790</v>
      </c>
      <c r="H117" s="63"/>
      <c r="I117" s="63"/>
      <c r="J117" s="63">
        <v>152.69959677419354</v>
      </c>
      <c r="K117" s="63"/>
      <c r="L117" s="63">
        <v>152.69959677419354</v>
      </c>
    </row>
    <row r="118" spans="1:12">
      <c r="A118" s="45"/>
      <c r="B118" s="45" t="s">
        <v>142</v>
      </c>
      <c r="C118" s="22"/>
      <c r="D118" s="22"/>
      <c r="E118" s="22">
        <v>14849</v>
      </c>
      <c r="F118" s="22"/>
      <c r="G118" s="63">
        <v>14849</v>
      </c>
      <c r="H118" s="63"/>
      <c r="I118" s="63"/>
      <c r="J118" s="63">
        <v>22.952083333333331</v>
      </c>
      <c r="K118" s="63"/>
      <c r="L118" s="63">
        <v>22.952083333333331</v>
      </c>
    </row>
    <row r="119" spans="1:12">
      <c r="A119" s="45"/>
      <c r="B119" s="45" t="s">
        <v>143</v>
      </c>
      <c r="C119" s="22"/>
      <c r="D119" s="22"/>
      <c r="E119" s="22">
        <v>37330</v>
      </c>
      <c r="F119" s="22">
        <v>18789</v>
      </c>
      <c r="G119" s="63">
        <v>56119</v>
      </c>
      <c r="H119" s="63"/>
      <c r="I119" s="63"/>
      <c r="J119" s="63">
        <v>57.700940860215049</v>
      </c>
      <c r="K119" s="63">
        <v>29.042137096774191</v>
      </c>
      <c r="L119" s="63">
        <v>86.743077956989239</v>
      </c>
    </row>
    <row r="120" spans="1:12">
      <c r="A120" s="45"/>
      <c r="B120" s="45" t="s">
        <v>144</v>
      </c>
      <c r="C120" s="22"/>
      <c r="D120" s="22"/>
      <c r="E120" s="22">
        <v>31556</v>
      </c>
      <c r="F120" s="22">
        <v>28606</v>
      </c>
      <c r="G120" s="63">
        <v>60162</v>
      </c>
      <c r="H120" s="63"/>
      <c r="I120" s="63"/>
      <c r="J120" s="63">
        <v>48.776075268817202</v>
      </c>
      <c r="K120" s="63">
        <v>44.21626344086021</v>
      </c>
      <c r="L120" s="63">
        <v>92.992338709677412</v>
      </c>
    </row>
    <row r="121" spans="1:12">
      <c r="A121" s="45"/>
      <c r="B121" s="45" t="s">
        <v>145</v>
      </c>
      <c r="C121" s="22"/>
      <c r="D121" s="22"/>
      <c r="E121" s="22">
        <v>60944</v>
      </c>
      <c r="F121" s="22">
        <v>74262</v>
      </c>
      <c r="G121" s="63">
        <v>135206</v>
      </c>
      <c r="H121" s="63"/>
      <c r="I121" s="63"/>
      <c r="J121" s="63">
        <v>94.201075268817192</v>
      </c>
      <c r="K121" s="63">
        <v>114.78669354838709</v>
      </c>
      <c r="L121" s="63">
        <v>208.98776881720428</v>
      </c>
    </row>
    <row r="122" spans="1:12">
      <c r="A122" s="45"/>
      <c r="B122" s="45" t="s">
        <v>147</v>
      </c>
      <c r="C122" s="22"/>
      <c r="D122" s="22"/>
      <c r="E122" s="22">
        <v>484668</v>
      </c>
      <c r="F122" s="22">
        <v>47693</v>
      </c>
      <c r="G122" s="63">
        <v>532361</v>
      </c>
      <c r="H122" s="63"/>
      <c r="I122" s="63"/>
      <c r="J122" s="63">
        <v>749.15080645161277</v>
      </c>
      <c r="K122" s="63">
        <v>73.719018817204301</v>
      </c>
      <c r="L122" s="63">
        <v>822.86982526881707</v>
      </c>
    </row>
    <row r="123" spans="1:12">
      <c r="A123" s="37">
        <v>38</v>
      </c>
      <c r="B123" s="49" t="s">
        <v>46</v>
      </c>
      <c r="C123" s="50">
        <v>0</v>
      </c>
      <c r="D123" s="50">
        <v>0</v>
      </c>
      <c r="E123" s="50">
        <v>459037</v>
      </c>
      <c r="F123" s="50">
        <v>90354</v>
      </c>
      <c r="G123" s="31">
        <v>549391</v>
      </c>
      <c r="H123" s="51" t="s">
        <v>203</v>
      </c>
      <c r="I123" s="51" t="s">
        <v>203</v>
      </c>
      <c r="J123" s="32">
        <v>709.5329973118279</v>
      </c>
      <c r="K123" s="32">
        <v>139.66008064516129</v>
      </c>
      <c r="L123" s="32">
        <v>849.19307795698921</v>
      </c>
    </row>
    <row r="124" spans="1:12" ht="30">
      <c r="A124" s="45"/>
      <c r="B124" s="48" t="s">
        <v>148</v>
      </c>
      <c r="C124" s="22"/>
      <c r="D124" s="22"/>
      <c r="E124" s="22">
        <v>459037</v>
      </c>
      <c r="F124" s="22">
        <v>90354</v>
      </c>
      <c r="G124" s="63">
        <v>549391</v>
      </c>
      <c r="H124" s="63"/>
      <c r="I124" s="63"/>
      <c r="J124" s="63">
        <v>709.5329973118279</v>
      </c>
      <c r="K124" s="63">
        <v>139.66008064516129</v>
      </c>
      <c r="L124" s="63">
        <v>849.19307795698921</v>
      </c>
    </row>
    <row r="125" spans="1:12">
      <c r="A125" s="37">
        <v>39</v>
      </c>
      <c r="B125" s="30" t="s">
        <v>47</v>
      </c>
      <c r="C125" s="31">
        <v>103986</v>
      </c>
      <c r="D125" s="31">
        <v>0</v>
      </c>
      <c r="E125" s="31">
        <v>2452200</v>
      </c>
      <c r="F125" s="31">
        <v>1765228</v>
      </c>
      <c r="G125" s="31">
        <v>4321414</v>
      </c>
      <c r="H125" s="32">
        <v>160.73104838709679</v>
      </c>
      <c r="I125" s="32" t="s">
        <v>203</v>
      </c>
      <c r="J125" s="32">
        <v>3790.3629032258063</v>
      </c>
      <c r="K125" s="32">
        <v>2728.511021505376</v>
      </c>
      <c r="L125" s="32">
        <v>6679.6049731182793</v>
      </c>
    </row>
    <row r="126" spans="1:12">
      <c r="A126" s="45"/>
      <c r="B126" s="45" t="s">
        <v>149</v>
      </c>
      <c r="C126" s="22">
        <v>103986</v>
      </c>
      <c r="D126" s="22">
        <v>0</v>
      </c>
      <c r="E126" s="22">
        <v>2452200</v>
      </c>
      <c r="F126" s="22">
        <v>1765228</v>
      </c>
      <c r="G126" s="63">
        <v>4321414</v>
      </c>
      <c r="H126" s="63">
        <v>160.73104838709679</v>
      </c>
      <c r="I126" s="63"/>
      <c r="J126" s="63">
        <v>3790.3629032258063</v>
      </c>
      <c r="K126" s="63">
        <v>2728.511021505376</v>
      </c>
      <c r="L126" s="63">
        <v>6679.6049731182793</v>
      </c>
    </row>
    <row r="127" spans="1:12">
      <c r="A127" s="37">
        <v>40</v>
      </c>
      <c r="B127" s="30" t="s">
        <v>48</v>
      </c>
      <c r="C127" s="31">
        <v>735259</v>
      </c>
      <c r="D127" s="31">
        <v>0</v>
      </c>
      <c r="E127" s="31">
        <v>6641228</v>
      </c>
      <c r="F127" s="31">
        <v>1789165</v>
      </c>
      <c r="G127" s="31">
        <v>9165652</v>
      </c>
      <c r="H127" s="32">
        <v>1136.4890456989247</v>
      </c>
      <c r="I127" s="32" t="s">
        <v>203</v>
      </c>
      <c r="J127" s="32">
        <v>10265.338978494621</v>
      </c>
      <c r="K127" s="32">
        <v>2765.5104166666661</v>
      </c>
      <c r="L127" s="32">
        <v>14167.338440860212</v>
      </c>
    </row>
    <row r="128" spans="1:12">
      <c r="A128" s="45"/>
      <c r="B128" s="45" t="s">
        <v>150</v>
      </c>
      <c r="C128" s="22">
        <v>735259</v>
      </c>
      <c r="D128" s="22"/>
      <c r="E128" s="22">
        <v>2722903.48</v>
      </c>
      <c r="F128" s="22">
        <v>590424.45000000007</v>
      </c>
      <c r="G128" s="63">
        <v>4048586.93</v>
      </c>
      <c r="H128" s="63">
        <v>1136.4890456989247</v>
      </c>
      <c r="I128" s="63"/>
      <c r="J128" s="63">
        <v>4208.7889811827954</v>
      </c>
      <c r="K128" s="63">
        <v>912.61843750000003</v>
      </c>
      <c r="L128" s="63">
        <v>6257.8964643817208</v>
      </c>
    </row>
    <row r="129" spans="1:12">
      <c r="A129" s="45"/>
      <c r="B129" s="45" t="s">
        <v>151</v>
      </c>
      <c r="C129" s="22"/>
      <c r="D129" s="22"/>
      <c r="E129" s="22">
        <v>3918324.52</v>
      </c>
      <c r="F129" s="22">
        <v>1198740.55</v>
      </c>
      <c r="G129" s="63">
        <v>5117065.07</v>
      </c>
      <c r="H129" s="63"/>
      <c r="I129" s="63"/>
      <c r="J129" s="63">
        <v>6056.5499973118276</v>
      </c>
      <c r="K129" s="63">
        <v>1852.8919791666667</v>
      </c>
      <c r="L129" s="63">
        <v>7909.4419764784943</v>
      </c>
    </row>
    <row r="130" spans="1:12">
      <c r="A130" s="37">
        <v>41</v>
      </c>
      <c r="B130" s="30" t="s">
        <v>49</v>
      </c>
      <c r="C130" s="31">
        <v>0</v>
      </c>
      <c r="D130" s="31">
        <v>0</v>
      </c>
      <c r="E130" s="31">
        <v>466346</v>
      </c>
      <c r="F130" s="31">
        <v>323965</v>
      </c>
      <c r="G130" s="31">
        <v>790311</v>
      </c>
      <c r="H130" s="32" t="s">
        <v>203</v>
      </c>
      <c r="I130" s="32" t="s">
        <v>203</v>
      </c>
      <c r="J130" s="32">
        <v>720.83051075268804</v>
      </c>
      <c r="K130" s="32">
        <v>500.7523521505376</v>
      </c>
      <c r="L130" s="32">
        <v>1221.5828629032258</v>
      </c>
    </row>
    <row r="131" spans="1:12">
      <c r="A131" s="45"/>
      <c r="B131" s="45" t="s">
        <v>152</v>
      </c>
      <c r="C131" s="22"/>
      <c r="D131" s="22"/>
      <c r="E131" s="22">
        <v>466346</v>
      </c>
      <c r="F131" s="22">
        <v>323965</v>
      </c>
      <c r="G131" s="63">
        <v>790311</v>
      </c>
      <c r="H131" s="63"/>
      <c r="I131" s="63"/>
      <c r="J131" s="63">
        <v>720.83051075268804</v>
      </c>
      <c r="K131" s="63">
        <v>500.7523521505376</v>
      </c>
      <c r="L131" s="63">
        <v>1221.5828629032258</v>
      </c>
    </row>
    <row r="132" spans="1:12">
      <c r="A132" s="37">
        <v>42</v>
      </c>
      <c r="B132" s="30" t="s">
        <v>50</v>
      </c>
      <c r="C132" s="52">
        <v>328963</v>
      </c>
      <c r="D132" s="31"/>
      <c r="E132" s="52">
        <v>2020000</v>
      </c>
      <c r="F132" s="52">
        <v>1998296</v>
      </c>
      <c r="G132" s="31">
        <v>4347259</v>
      </c>
      <c r="H132" s="32">
        <v>508.47775537634402</v>
      </c>
      <c r="I132" s="32" t="s">
        <v>203</v>
      </c>
      <c r="J132" s="32">
        <v>3122.311827956989</v>
      </c>
      <c r="K132" s="32">
        <v>3088.7639784946236</v>
      </c>
      <c r="L132" s="32">
        <v>6719.5535618279573</v>
      </c>
    </row>
    <row r="133" spans="1:12">
      <c r="A133" s="45"/>
      <c r="B133" s="45" t="s">
        <v>153</v>
      </c>
      <c r="C133" s="22">
        <v>328963</v>
      </c>
      <c r="D133" s="22"/>
      <c r="E133" s="22">
        <v>180588</v>
      </c>
      <c r="F133" s="22">
        <v>338911</v>
      </c>
      <c r="G133" s="63">
        <v>848462</v>
      </c>
      <c r="H133" s="63">
        <v>508.47775537634402</v>
      </c>
      <c r="I133" s="63"/>
      <c r="J133" s="63">
        <v>279.13467741935483</v>
      </c>
      <c r="K133" s="63">
        <v>523.85436827956983</v>
      </c>
      <c r="L133" s="63">
        <v>1311.4668010752687</v>
      </c>
    </row>
    <row r="134" spans="1:12">
      <c r="A134" s="45"/>
      <c r="B134" s="45" t="s">
        <v>154</v>
      </c>
      <c r="C134" s="22"/>
      <c r="D134" s="22"/>
      <c r="E134" s="22">
        <v>869408</v>
      </c>
      <c r="F134" s="22">
        <v>950589</v>
      </c>
      <c r="G134" s="63">
        <v>1819997</v>
      </c>
      <c r="H134" s="63"/>
      <c r="I134" s="63"/>
      <c r="J134" s="63">
        <v>1343.8430107526881</v>
      </c>
      <c r="K134" s="63">
        <v>1469.3243951612901</v>
      </c>
      <c r="L134" s="63">
        <v>2813.1674059139782</v>
      </c>
    </row>
    <row r="135" spans="1:12">
      <c r="A135" s="45"/>
      <c r="B135" s="45" t="s">
        <v>155</v>
      </c>
      <c r="C135" s="22"/>
      <c r="D135" s="22"/>
      <c r="E135" s="22">
        <v>437330</v>
      </c>
      <c r="F135" s="22"/>
      <c r="G135" s="63">
        <v>437330</v>
      </c>
      <c r="H135" s="63"/>
      <c r="I135" s="63"/>
      <c r="J135" s="63">
        <v>675.98051075268802</v>
      </c>
      <c r="K135" s="63"/>
      <c r="L135" s="63">
        <v>675.98051075268802</v>
      </c>
    </row>
    <row r="136" spans="1:12">
      <c r="A136" s="45"/>
      <c r="B136" s="45" t="s">
        <v>199</v>
      </c>
      <c r="C136" s="22"/>
      <c r="D136" s="22"/>
      <c r="E136" s="22">
        <v>291486</v>
      </c>
      <c r="F136" s="22">
        <v>605284</v>
      </c>
      <c r="G136" s="63">
        <v>896770</v>
      </c>
      <c r="H136" s="63"/>
      <c r="I136" s="63"/>
      <c r="J136" s="63">
        <v>450.54959677419356</v>
      </c>
      <c r="K136" s="63">
        <v>935.58682795698917</v>
      </c>
      <c r="L136" s="63">
        <v>1386.1364247311826</v>
      </c>
    </row>
    <row r="137" spans="1:12">
      <c r="A137" s="45"/>
      <c r="B137" s="45" t="s">
        <v>200</v>
      </c>
      <c r="C137" s="22"/>
      <c r="D137" s="22"/>
      <c r="E137" s="22">
        <v>42016</v>
      </c>
      <c r="F137" s="22">
        <v>103512</v>
      </c>
      <c r="G137" s="63">
        <v>145528</v>
      </c>
      <c r="H137" s="63"/>
      <c r="I137" s="63"/>
      <c r="J137" s="63">
        <v>64.94408602150537</v>
      </c>
      <c r="K137" s="63">
        <v>159.99838709677417</v>
      </c>
      <c r="L137" s="63">
        <v>224.94247311827954</v>
      </c>
    </row>
    <row r="138" spans="1:12">
      <c r="A138" s="45"/>
      <c r="B138" s="45" t="s">
        <v>201</v>
      </c>
      <c r="C138" s="22"/>
      <c r="D138" s="22"/>
      <c r="E138" s="22">
        <v>199172</v>
      </c>
      <c r="F138" s="22"/>
      <c r="G138" s="63">
        <v>199172</v>
      </c>
      <c r="H138" s="63"/>
      <c r="I138" s="63"/>
      <c r="J138" s="63">
        <v>307.8599462365591</v>
      </c>
      <c r="K138" s="63"/>
      <c r="L138" s="63">
        <v>307.8599462365591</v>
      </c>
    </row>
    <row r="139" spans="1:12">
      <c r="A139" s="37">
        <v>43</v>
      </c>
      <c r="B139" s="30" t="s">
        <v>51</v>
      </c>
      <c r="C139" s="31">
        <v>1131515</v>
      </c>
      <c r="D139" s="31">
        <v>159484</v>
      </c>
      <c r="E139" s="52">
        <v>3567896</v>
      </c>
      <c r="F139" s="31">
        <v>828795</v>
      </c>
      <c r="G139" s="31">
        <v>5687690</v>
      </c>
      <c r="H139" s="32">
        <v>1748.9815188172042</v>
      </c>
      <c r="I139" s="32">
        <v>246.51424731182794</v>
      </c>
      <c r="J139" s="32">
        <v>5514.8930107526885</v>
      </c>
      <c r="K139" s="32">
        <v>1281.0675403225805</v>
      </c>
      <c r="L139" s="32">
        <v>8791.4563172043017</v>
      </c>
    </row>
    <row r="140" spans="1:12" ht="30">
      <c r="A140" s="45"/>
      <c r="B140" s="48" t="s">
        <v>156</v>
      </c>
      <c r="C140" s="22">
        <v>1131515</v>
      </c>
      <c r="D140" s="22">
        <v>159484</v>
      </c>
      <c r="E140" s="22">
        <v>2138540</v>
      </c>
      <c r="F140" s="22">
        <v>655151</v>
      </c>
      <c r="G140" s="63">
        <v>4084690</v>
      </c>
      <c r="H140" s="63">
        <v>1748.9815188172042</v>
      </c>
      <c r="I140" s="63">
        <v>246.51424731182794</v>
      </c>
      <c r="J140" s="63">
        <v>3305.5389784946237</v>
      </c>
      <c r="K140" s="63">
        <v>1012.6661962365591</v>
      </c>
      <c r="L140" s="63">
        <v>6313.7009408602144</v>
      </c>
    </row>
    <row r="141" spans="1:12" ht="30">
      <c r="A141" s="45"/>
      <c r="B141" s="48" t="s">
        <v>157</v>
      </c>
      <c r="C141" s="22"/>
      <c r="D141" s="22"/>
      <c r="E141" s="22">
        <v>1395512</v>
      </c>
      <c r="F141" s="22">
        <v>159730</v>
      </c>
      <c r="G141" s="63">
        <v>1555242</v>
      </c>
      <c r="H141" s="63"/>
      <c r="I141" s="63"/>
      <c r="J141" s="63">
        <v>2157.0413978494621</v>
      </c>
      <c r="K141" s="63">
        <v>246.89448924731181</v>
      </c>
      <c r="L141" s="63">
        <v>2403.935887096774</v>
      </c>
    </row>
    <row r="142" spans="1:12">
      <c r="A142" s="45"/>
      <c r="B142" s="48" t="s">
        <v>197</v>
      </c>
      <c r="C142" s="22"/>
      <c r="D142" s="22"/>
      <c r="E142" s="22">
        <v>33844</v>
      </c>
      <c r="F142" s="22">
        <v>13914</v>
      </c>
      <c r="G142" s="63">
        <v>47758</v>
      </c>
      <c r="H142" s="63"/>
      <c r="I142" s="63"/>
      <c r="J142" s="63">
        <v>52.31263440860215</v>
      </c>
      <c r="K142" s="63">
        <v>21.506854838709678</v>
      </c>
      <c r="L142" s="63">
        <v>73.819489247311822</v>
      </c>
    </row>
    <row r="143" spans="1:12">
      <c r="A143" s="37">
        <v>44</v>
      </c>
      <c r="B143" s="30" t="s">
        <v>52</v>
      </c>
      <c r="C143" s="31">
        <v>0</v>
      </c>
      <c r="D143" s="31">
        <v>8086</v>
      </c>
      <c r="E143" s="53">
        <v>1826460</v>
      </c>
      <c r="F143" s="51">
        <v>1872071</v>
      </c>
      <c r="G143" s="31">
        <v>3706617</v>
      </c>
      <c r="H143" s="32" t="s">
        <v>203</v>
      </c>
      <c r="I143" s="32">
        <v>12.498521505376344</v>
      </c>
      <c r="J143" s="32">
        <v>2823.1572580645161</v>
      </c>
      <c r="K143" s="32">
        <v>2893.65813172043</v>
      </c>
      <c r="L143" s="32">
        <v>5729.3139112903227</v>
      </c>
    </row>
    <row r="144" spans="1:12">
      <c r="A144" s="45"/>
      <c r="B144" s="48" t="s">
        <v>158</v>
      </c>
      <c r="C144" s="22">
        <v>0</v>
      </c>
      <c r="D144" s="22">
        <v>8086</v>
      </c>
      <c r="E144" s="22">
        <v>1826460</v>
      </c>
      <c r="F144" s="22">
        <v>1872071</v>
      </c>
      <c r="G144" s="22">
        <v>3706617</v>
      </c>
      <c r="H144" s="63"/>
      <c r="I144" s="63">
        <v>12.498521505376344</v>
      </c>
      <c r="J144" s="63">
        <v>2823.1572580645161</v>
      </c>
      <c r="K144" s="63">
        <v>2893.65813172043</v>
      </c>
      <c r="L144" s="63">
        <v>5729.3139112903227</v>
      </c>
    </row>
    <row r="145" spans="1:12">
      <c r="A145" s="37">
        <v>45</v>
      </c>
      <c r="B145" s="30" t="s">
        <v>53</v>
      </c>
      <c r="C145" s="31">
        <v>0</v>
      </c>
      <c r="D145" s="31">
        <v>0</v>
      </c>
      <c r="E145" s="52">
        <v>862818</v>
      </c>
      <c r="F145" s="31">
        <v>531948</v>
      </c>
      <c r="G145" s="31">
        <v>1394766</v>
      </c>
      <c r="H145" s="32" t="s">
        <v>203</v>
      </c>
      <c r="I145" s="32" t="s">
        <v>203</v>
      </c>
      <c r="J145" s="32">
        <v>1333.6568548387097</v>
      </c>
      <c r="K145" s="32">
        <v>822.23145161290313</v>
      </c>
      <c r="L145" s="32">
        <v>2155.8883064516131</v>
      </c>
    </row>
    <row r="146" spans="1:12">
      <c r="A146" s="45"/>
      <c r="B146" s="48" t="s">
        <v>159</v>
      </c>
      <c r="C146" s="22"/>
      <c r="D146" s="22"/>
      <c r="E146" s="22">
        <v>862818</v>
      </c>
      <c r="F146" s="22">
        <v>531948</v>
      </c>
      <c r="G146" s="63">
        <v>1394766</v>
      </c>
      <c r="H146" s="63"/>
      <c r="I146" s="63"/>
      <c r="J146" s="63">
        <v>1333.6568548387097</v>
      </c>
      <c r="K146" s="63">
        <v>822.23145161290313</v>
      </c>
      <c r="L146" s="63">
        <v>2155.8883064516131</v>
      </c>
    </row>
    <row r="147" spans="1:12">
      <c r="A147" s="37">
        <v>46</v>
      </c>
      <c r="B147" s="30" t="s">
        <v>54</v>
      </c>
      <c r="C147" s="31">
        <v>76160</v>
      </c>
      <c r="D147" s="31">
        <v>0</v>
      </c>
      <c r="E147" s="31">
        <v>2029467</v>
      </c>
      <c r="F147" s="31">
        <v>531280</v>
      </c>
      <c r="G147" s="31">
        <v>2636907</v>
      </c>
      <c r="H147" s="32">
        <v>117.72043010752687</v>
      </c>
      <c r="I147" s="32" t="s">
        <v>203</v>
      </c>
      <c r="J147" s="32">
        <v>3136.9449596774193</v>
      </c>
      <c r="K147" s="32">
        <v>821.19892473118273</v>
      </c>
      <c r="L147" s="32">
        <v>4075.8643145161286</v>
      </c>
    </row>
    <row r="148" spans="1:12" ht="30">
      <c r="A148" s="45"/>
      <c r="B148" s="48" t="s">
        <v>160</v>
      </c>
      <c r="C148" s="22">
        <v>76160</v>
      </c>
      <c r="D148" s="22"/>
      <c r="E148" s="22">
        <v>131915.35500000001</v>
      </c>
      <c r="F148" s="22">
        <v>63222.32</v>
      </c>
      <c r="G148" s="63">
        <v>271297.67499999999</v>
      </c>
      <c r="H148" s="63">
        <v>117.72043010752687</v>
      </c>
      <c r="I148" s="63"/>
      <c r="J148" s="63">
        <v>203.90142237903225</v>
      </c>
      <c r="K148" s="63">
        <v>97.722672043010732</v>
      </c>
      <c r="L148" s="63">
        <v>419.34452452956987</v>
      </c>
    </row>
    <row r="149" spans="1:12" ht="30">
      <c r="A149" s="45"/>
      <c r="B149" s="48" t="s">
        <v>163</v>
      </c>
      <c r="C149" s="22"/>
      <c r="D149" s="22"/>
      <c r="E149" s="22">
        <v>52766.142</v>
      </c>
      <c r="F149" s="22"/>
      <c r="G149" s="63">
        <v>52766.142</v>
      </c>
      <c r="H149" s="63"/>
      <c r="I149" s="63"/>
      <c r="J149" s="63">
        <v>81.560568951612893</v>
      </c>
      <c r="K149" s="63"/>
      <c r="L149" s="63">
        <v>81.560568951612893</v>
      </c>
    </row>
    <row r="150" spans="1:12">
      <c r="A150" s="45"/>
      <c r="B150" s="45" t="s">
        <v>164</v>
      </c>
      <c r="C150" s="22"/>
      <c r="D150" s="22"/>
      <c r="E150" s="22">
        <v>162357.36000000002</v>
      </c>
      <c r="F150" s="22">
        <v>22313.760000000002</v>
      </c>
      <c r="G150" s="63">
        <v>184671.12000000002</v>
      </c>
      <c r="H150" s="63"/>
      <c r="I150" s="63"/>
      <c r="J150" s="63">
        <v>250.95559677419357</v>
      </c>
      <c r="K150" s="63">
        <v>34.490354838709678</v>
      </c>
      <c r="L150" s="63">
        <v>285.44595161290323</v>
      </c>
    </row>
    <row r="151" spans="1:12">
      <c r="A151" s="45"/>
      <c r="B151" s="45" t="s">
        <v>161</v>
      </c>
      <c r="C151" s="22"/>
      <c r="D151" s="22"/>
      <c r="E151" s="22">
        <v>681900.91200000001</v>
      </c>
      <c r="F151" s="22">
        <v>117412.88</v>
      </c>
      <c r="G151" s="63">
        <v>799313.79200000002</v>
      </c>
      <c r="H151" s="63"/>
      <c r="I151" s="63"/>
      <c r="J151" s="63">
        <v>1054.0135064516128</v>
      </c>
      <c r="K151" s="63">
        <v>181.48496236559137</v>
      </c>
      <c r="L151" s="63">
        <v>1235.4984688172042</v>
      </c>
    </row>
    <row r="152" spans="1:12">
      <c r="A152" s="45"/>
      <c r="B152" s="45" t="s">
        <v>167</v>
      </c>
      <c r="C152" s="22"/>
      <c r="D152" s="22"/>
      <c r="E152" s="22">
        <v>714372.38399999985</v>
      </c>
      <c r="F152" s="22">
        <v>215699.67999999993</v>
      </c>
      <c r="G152" s="63">
        <v>930072.06399999978</v>
      </c>
      <c r="H152" s="63"/>
      <c r="I152" s="63"/>
      <c r="J152" s="63">
        <v>1104.2046258064513</v>
      </c>
      <c r="K152" s="63">
        <v>333.40676344086006</v>
      </c>
      <c r="L152" s="63">
        <v>1437.6113892473113</v>
      </c>
    </row>
    <row r="153" spans="1:12">
      <c r="A153" s="45"/>
      <c r="B153" s="45" t="s">
        <v>166</v>
      </c>
      <c r="C153" s="22"/>
      <c r="D153" s="22"/>
      <c r="E153" s="22">
        <v>113650.152</v>
      </c>
      <c r="F153" s="22">
        <v>39846</v>
      </c>
      <c r="G153" s="63">
        <v>153496.152</v>
      </c>
      <c r="H153" s="63"/>
      <c r="I153" s="63"/>
      <c r="J153" s="63">
        <v>175.66891774193547</v>
      </c>
      <c r="K153" s="63">
        <v>61.589919354838706</v>
      </c>
      <c r="L153" s="63">
        <v>237.25883709677419</v>
      </c>
    </row>
    <row r="154" spans="1:12">
      <c r="A154" s="45"/>
      <c r="B154" s="45" t="s">
        <v>162</v>
      </c>
      <c r="C154" s="22"/>
      <c r="D154" s="22"/>
      <c r="E154" s="22">
        <v>103502.817</v>
      </c>
      <c r="F154" s="22">
        <v>26032.720000000001</v>
      </c>
      <c r="G154" s="63">
        <v>129535.537</v>
      </c>
      <c r="H154" s="63"/>
      <c r="I154" s="63"/>
      <c r="J154" s="63">
        <v>159.98419294354835</v>
      </c>
      <c r="K154" s="63">
        <v>40.238747311827957</v>
      </c>
      <c r="L154" s="63">
        <v>200.2229402553763</v>
      </c>
    </row>
    <row r="155" spans="1:12">
      <c r="A155" s="45"/>
      <c r="B155" s="45" t="s">
        <v>165</v>
      </c>
      <c r="C155" s="22"/>
      <c r="D155" s="22"/>
      <c r="E155" s="22">
        <v>69001.878000000012</v>
      </c>
      <c r="F155" s="22">
        <v>46752.639999999999</v>
      </c>
      <c r="G155" s="63">
        <v>115754.51800000001</v>
      </c>
      <c r="H155" s="63"/>
      <c r="I155" s="63"/>
      <c r="J155" s="63">
        <v>106.65612862903227</v>
      </c>
      <c r="K155" s="63">
        <v>72.26550537634408</v>
      </c>
      <c r="L155" s="63">
        <v>178.92163400537635</v>
      </c>
    </row>
    <row r="156" spans="1:12">
      <c r="A156" s="37">
        <v>47</v>
      </c>
      <c r="B156" s="30" t="s">
        <v>55</v>
      </c>
      <c r="C156" s="31">
        <v>382790</v>
      </c>
      <c r="D156" s="31">
        <v>0</v>
      </c>
      <c r="E156" s="52">
        <v>963596</v>
      </c>
      <c r="F156" s="31">
        <v>319375</v>
      </c>
      <c r="G156" s="31">
        <v>1665761</v>
      </c>
      <c r="H156" s="32">
        <v>591.67809139784936</v>
      </c>
      <c r="I156" s="32" t="s">
        <v>203</v>
      </c>
      <c r="J156" s="32">
        <v>1489.4293010752688</v>
      </c>
      <c r="K156" s="32">
        <v>493.65759408602145</v>
      </c>
      <c r="L156" s="32">
        <v>2574.7649865591397</v>
      </c>
    </row>
    <row r="157" spans="1:12">
      <c r="A157" s="45"/>
      <c r="B157" s="45" t="s">
        <v>168</v>
      </c>
      <c r="C157" s="22">
        <v>382790</v>
      </c>
      <c r="D157" s="22">
        <v>0</v>
      </c>
      <c r="E157" s="22">
        <v>963596</v>
      </c>
      <c r="F157" s="22">
        <v>319375</v>
      </c>
      <c r="G157" s="63">
        <v>1665761</v>
      </c>
      <c r="H157" s="63">
        <v>591.67809139784936</v>
      </c>
      <c r="I157" s="63"/>
      <c r="J157" s="63">
        <v>1489.4293010752688</v>
      </c>
      <c r="K157" s="63">
        <v>493.65759408602145</v>
      </c>
      <c r="L157" s="63">
        <v>2574.7649865591397</v>
      </c>
    </row>
    <row r="158" spans="1:12">
      <c r="A158" s="37">
        <v>48</v>
      </c>
      <c r="B158" s="30" t="s">
        <v>56</v>
      </c>
      <c r="C158" s="31">
        <v>0</v>
      </c>
      <c r="D158" s="31">
        <v>8230</v>
      </c>
      <c r="E158" s="52">
        <v>1032038</v>
      </c>
      <c r="F158" s="31">
        <v>661128</v>
      </c>
      <c r="G158" s="31">
        <v>1701396</v>
      </c>
      <c r="H158" s="32" t="s">
        <v>203</v>
      </c>
      <c r="I158" s="32">
        <v>12.721102150537634</v>
      </c>
      <c r="J158" s="32">
        <v>1595.2200268817205</v>
      </c>
      <c r="K158" s="32">
        <v>1021.9048387096774</v>
      </c>
      <c r="L158" s="32">
        <v>2629.8459677419355</v>
      </c>
    </row>
    <row r="159" spans="1:12">
      <c r="A159" s="45"/>
      <c r="B159" s="45" t="s">
        <v>169</v>
      </c>
      <c r="C159" s="22"/>
      <c r="D159" s="22">
        <v>8230</v>
      </c>
      <c r="E159" s="22">
        <v>1032038</v>
      </c>
      <c r="F159" s="22">
        <v>661128</v>
      </c>
      <c r="G159" s="63">
        <v>1701396</v>
      </c>
      <c r="H159" s="63"/>
      <c r="I159" s="63">
        <v>12.721102150537634</v>
      </c>
      <c r="J159" s="63">
        <v>1595.2200268817205</v>
      </c>
      <c r="K159" s="63">
        <v>1021.9048387096774</v>
      </c>
      <c r="L159" s="63">
        <v>2629.8459677419355</v>
      </c>
    </row>
    <row r="160" spans="1:12">
      <c r="A160" s="37">
        <v>49</v>
      </c>
      <c r="B160" s="30" t="s">
        <v>57</v>
      </c>
      <c r="C160" s="31">
        <v>0</v>
      </c>
      <c r="D160" s="31">
        <v>0</v>
      </c>
      <c r="E160" s="52">
        <v>104200</v>
      </c>
      <c r="F160" s="31">
        <v>173433</v>
      </c>
      <c r="G160" s="31">
        <v>277633</v>
      </c>
      <c r="H160" s="32" t="s">
        <v>203</v>
      </c>
      <c r="I160" s="32" t="s">
        <v>203</v>
      </c>
      <c r="J160" s="32">
        <v>161.06182795698925</v>
      </c>
      <c r="K160" s="32">
        <v>268.07520161290319</v>
      </c>
      <c r="L160" s="32">
        <v>429.13702956989243</v>
      </c>
    </row>
    <row r="161" spans="1:12">
      <c r="A161" s="45"/>
      <c r="B161" s="45" t="s">
        <v>170</v>
      </c>
      <c r="C161" s="22"/>
      <c r="D161" s="22"/>
      <c r="E161" s="22">
        <v>104200</v>
      </c>
      <c r="F161" s="22">
        <v>173433</v>
      </c>
      <c r="G161" s="63">
        <v>277633</v>
      </c>
      <c r="H161" s="63"/>
      <c r="I161" s="63"/>
      <c r="J161" s="63">
        <v>161.06182795698925</v>
      </c>
      <c r="K161" s="63">
        <v>268.07520161290319</v>
      </c>
      <c r="L161" s="63">
        <v>429.13702956989243</v>
      </c>
    </row>
    <row r="162" spans="1:12">
      <c r="A162" s="37">
        <v>50</v>
      </c>
      <c r="B162" s="30" t="s">
        <v>58</v>
      </c>
      <c r="C162" s="31">
        <v>1244</v>
      </c>
      <c r="D162" s="31">
        <v>0</v>
      </c>
      <c r="E162" s="52">
        <v>2798460</v>
      </c>
      <c r="F162" s="31">
        <v>324583</v>
      </c>
      <c r="G162" s="31">
        <v>3124287</v>
      </c>
      <c r="H162" s="32">
        <v>1.9228494623655914</v>
      </c>
      <c r="I162" s="32" t="s">
        <v>203</v>
      </c>
      <c r="J162" s="32">
        <v>4325.5766129032254</v>
      </c>
      <c r="K162" s="32">
        <v>501.70759408602146</v>
      </c>
      <c r="L162" s="32">
        <v>4829.2070564516125</v>
      </c>
    </row>
    <row r="163" spans="1:12">
      <c r="A163" s="45"/>
      <c r="B163" s="45" t="s">
        <v>171</v>
      </c>
      <c r="C163" s="22">
        <v>1244</v>
      </c>
      <c r="D163" s="22">
        <v>0</v>
      </c>
      <c r="E163" s="22">
        <v>2798460</v>
      </c>
      <c r="F163" s="22">
        <v>324583</v>
      </c>
      <c r="G163" s="63">
        <v>3124287</v>
      </c>
      <c r="H163" s="63">
        <v>1.9228494623655914</v>
      </c>
      <c r="I163" s="63"/>
      <c r="J163" s="63">
        <v>4325.5766129032254</v>
      </c>
      <c r="K163" s="63">
        <v>501.70759408602146</v>
      </c>
      <c r="L163" s="63">
        <v>4829.2070564516125</v>
      </c>
    </row>
    <row r="164" spans="1:12">
      <c r="A164" s="37">
        <v>51</v>
      </c>
      <c r="B164" s="30" t="s">
        <v>59</v>
      </c>
      <c r="C164" s="31">
        <v>872073</v>
      </c>
      <c r="D164" s="31">
        <v>0</v>
      </c>
      <c r="E164" s="31">
        <v>967572</v>
      </c>
      <c r="F164" s="31">
        <v>1277592</v>
      </c>
      <c r="G164" s="31">
        <v>3117237</v>
      </c>
      <c r="H164" s="32">
        <v>1347.9622983870966</v>
      </c>
      <c r="I164" s="32" t="s">
        <v>203</v>
      </c>
      <c r="J164" s="32">
        <v>1495.5749999999998</v>
      </c>
      <c r="K164" s="32">
        <v>1974.7725806451613</v>
      </c>
      <c r="L164" s="32">
        <v>4818.3098790322583</v>
      </c>
    </row>
    <row r="165" spans="1:12">
      <c r="A165" s="45"/>
      <c r="B165" s="45" t="s">
        <v>172</v>
      </c>
      <c r="C165" s="22">
        <v>872073</v>
      </c>
      <c r="D165" s="22"/>
      <c r="E165" s="22">
        <v>813438</v>
      </c>
      <c r="F165" s="22">
        <v>1131400</v>
      </c>
      <c r="G165" s="63">
        <v>2816911</v>
      </c>
      <c r="H165" s="63">
        <v>1347.9622983870966</v>
      </c>
      <c r="I165" s="63"/>
      <c r="J165" s="63">
        <v>1257.3302419354836</v>
      </c>
      <c r="K165" s="63">
        <v>1748.8037634408602</v>
      </c>
      <c r="L165" s="63">
        <v>4354.0963037634401</v>
      </c>
    </row>
    <row r="166" spans="1:12">
      <c r="A166" s="45"/>
      <c r="B166" s="45" t="s">
        <v>173</v>
      </c>
      <c r="C166" s="22"/>
      <c r="D166" s="22"/>
      <c r="E166" s="22">
        <v>154134</v>
      </c>
      <c r="F166" s="22">
        <v>115374</v>
      </c>
      <c r="G166" s="63">
        <v>269508</v>
      </c>
      <c r="H166" s="63"/>
      <c r="I166" s="63"/>
      <c r="J166" s="63">
        <v>238.24475806451611</v>
      </c>
      <c r="K166" s="63">
        <v>178.33346774193546</v>
      </c>
      <c r="L166" s="63">
        <v>416.57822580645154</v>
      </c>
    </row>
    <row r="167" spans="1:12">
      <c r="A167" s="45"/>
      <c r="B167" s="45" t="s">
        <v>174</v>
      </c>
      <c r="C167" s="22"/>
      <c r="D167" s="22"/>
      <c r="E167" s="22"/>
      <c r="F167" s="22">
        <v>30818</v>
      </c>
      <c r="G167" s="63">
        <v>30818</v>
      </c>
      <c r="H167" s="63"/>
      <c r="I167" s="63"/>
      <c r="J167" s="63"/>
      <c r="K167" s="63">
        <v>47.635349462365589</v>
      </c>
      <c r="L167" s="63">
        <v>47.635349462365589</v>
      </c>
    </row>
    <row r="168" spans="1:12">
      <c r="A168" s="37">
        <v>52</v>
      </c>
      <c r="B168" s="30" t="s">
        <v>60</v>
      </c>
      <c r="C168" s="31">
        <v>584089</v>
      </c>
      <c r="D168" s="31"/>
      <c r="E168" s="31">
        <v>1498800</v>
      </c>
      <c r="F168" s="31">
        <v>950502</v>
      </c>
      <c r="G168" s="31">
        <v>3033391</v>
      </c>
      <c r="H168" s="32">
        <v>902.82573924731184</v>
      </c>
      <c r="I168" s="32" t="s">
        <v>203</v>
      </c>
      <c r="J168" s="32">
        <v>2316.6935483870966</v>
      </c>
      <c r="K168" s="32">
        <v>1469.1899193548386</v>
      </c>
      <c r="L168" s="32">
        <v>4688.7092069892469</v>
      </c>
    </row>
    <row r="169" spans="1:12">
      <c r="A169" s="45"/>
      <c r="B169" s="45" t="s">
        <v>184</v>
      </c>
      <c r="C169" s="22">
        <v>584089</v>
      </c>
      <c r="D169" s="22"/>
      <c r="E169" s="22">
        <v>1498800</v>
      </c>
      <c r="F169" s="22">
        <v>950502</v>
      </c>
      <c r="G169" s="63">
        <v>3033391</v>
      </c>
      <c r="H169" s="63">
        <v>902.82573924731184</v>
      </c>
      <c r="I169" s="63"/>
      <c r="J169" s="63">
        <v>2316.6935483870966</v>
      </c>
      <c r="K169" s="63">
        <v>1469.1899193548386</v>
      </c>
      <c r="L169" s="63">
        <v>4688.7092069892469</v>
      </c>
    </row>
    <row r="170" spans="1:12">
      <c r="A170" s="37">
        <v>53</v>
      </c>
      <c r="B170" s="30" t="s">
        <v>61</v>
      </c>
      <c r="C170" s="31">
        <v>145260</v>
      </c>
      <c r="D170" s="31">
        <v>0</v>
      </c>
      <c r="E170" s="31">
        <v>1543796</v>
      </c>
      <c r="F170" s="31">
        <v>675737</v>
      </c>
      <c r="G170" s="31">
        <v>2364793</v>
      </c>
      <c r="H170" s="32">
        <v>224.52822580645162</v>
      </c>
      <c r="I170" s="32" t="s">
        <v>203</v>
      </c>
      <c r="J170" s="32">
        <v>2386.2438172043007</v>
      </c>
      <c r="K170" s="32">
        <v>1044.4859543010753</v>
      </c>
      <c r="L170" s="32">
        <v>3655.2579973118277</v>
      </c>
    </row>
    <row r="171" spans="1:12">
      <c r="A171" s="45"/>
      <c r="B171" s="45" t="s">
        <v>185</v>
      </c>
      <c r="C171" s="22"/>
      <c r="D171" s="22"/>
      <c r="E171" s="22">
        <v>160700.10000000003</v>
      </c>
      <c r="F171" s="22">
        <v>72801</v>
      </c>
      <c r="G171" s="63">
        <v>233501.10000000003</v>
      </c>
      <c r="H171" s="63"/>
      <c r="I171" s="63"/>
      <c r="J171" s="63">
        <v>248.39397177419357</v>
      </c>
      <c r="K171" s="63">
        <v>112.52842741935483</v>
      </c>
      <c r="L171" s="63">
        <v>360.92239919354842</v>
      </c>
    </row>
    <row r="172" spans="1:12">
      <c r="A172" s="45"/>
      <c r="B172" s="45" t="s">
        <v>186</v>
      </c>
      <c r="C172" s="22"/>
      <c r="D172" s="22"/>
      <c r="E172" s="22">
        <v>98198</v>
      </c>
      <c r="F172" s="22">
        <v>111599</v>
      </c>
      <c r="G172" s="63">
        <v>209797</v>
      </c>
      <c r="H172" s="63"/>
      <c r="I172" s="63"/>
      <c r="J172" s="63">
        <v>151.78454301075269</v>
      </c>
      <c r="K172" s="63">
        <v>172.49845430107527</v>
      </c>
      <c r="L172" s="63">
        <v>324.28299731182796</v>
      </c>
    </row>
    <row r="173" spans="1:12">
      <c r="A173" s="45"/>
      <c r="B173" s="45" t="s">
        <v>187</v>
      </c>
      <c r="C173" s="22"/>
      <c r="D173" s="22"/>
      <c r="E173" s="22">
        <v>17540</v>
      </c>
      <c r="F173" s="22">
        <v>9954</v>
      </c>
      <c r="G173" s="63">
        <v>27494</v>
      </c>
      <c r="H173" s="63"/>
      <c r="I173" s="63"/>
      <c r="J173" s="63">
        <v>27.111559139784944</v>
      </c>
      <c r="K173" s="63">
        <v>15.385887096774193</v>
      </c>
      <c r="L173" s="63">
        <v>42.497446236559135</v>
      </c>
    </row>
    <row r="174" spans="1:12">
      <c r="A174" s="45"/>
      <c r="B174" s="45" t="s">
        <v>188</v>
      </c>
      <c r="C174" s="22"/>
      <c r="D174" s="22"/>
      <c r="E174" s="22">
        <v>117896</v>
      </c>
      <c r="F174" s="22">
        <v>1062</v>
      </c>
      <c r="G174" s="63">
        <v>118958</v>
      </c>
      <c r="H174" s="63"/>
      <c r="I174" s="63"/>
      <c r="J174" s="63">
        <v>182.23172043010752</v>
      </c>
      <c r="K174" s="63">
        <v>1.641532258064516</v>
      </c>
      <c r="L174" s="63">
        <v>183.87325268817204</v>
      </c>
    </row>
    <row r="175" spans="1:12">
      <c r="A175" s="45"/>
      <c r="B175" s="45" t="s">
        <v>189</v>
      </c>
      <c r="C175" s="22"/>
      <c r="D175" s="22"/>
      <c r="E175" s="22">
        <v>0</v>
      </c>
      <c r="F175" s="22"/>
      <c r="G175" s="63">
        <v>0</v>
      </c>
      <c r="H175" s="63"/>
      <c r="I175" s="63"/>
      <c r="J175" s="71" t="s">
        <v>203</v>
      </c>
      <c r="K175" s="71" t="s">
        <v>203</v>
      </c>
      <c r="L175" s="63">
        <v>0</v>
      </c>
    </row>
    <row r="176" spans="1:12">
      <c r="A176" s="45"/>
      <c r="B176" s="45" t="s">
        <v>190</v>
      </c>
      <c r="C176" s="22"/>
      <c r="D176" s="22"/>
      <c r="E176" s="22">
        <v>356433</v>
      </c>
      <c r="F176" s="22"/>
      <c r="G176" s="63">
        <v>356433</v>
      </c>
      <c r="H176" s="63"/>
      <c r="I176" s="63"/>
      <c r="J176" s="63">
        <v>550.93810483870959</v>
      </c>
      <c r="K176" s="63"/>
      <c r="L176" s="63">
        <v>550.93810483870959</v>
      </c>
    </row>
    <row r="177" spans="1:12">
      <c r="A177" s="45"/>
      <c r="B177" s="45" t="s">
        <v>191</v>
      </c>
      <c r="C177" s="22">
        <v>145260</v>
      </c>
      <c r="D177" s="22"/>
      <c r="E177" s="22">
        <v>73010</v>
      </c>
      <c r="F177" s="22">
        <v>12634</v>
      </c>
      <c r="G177" s="63">
        <v>230904</v>
      </c>
      <c r="H177" s="63">
        <v>224.52822580645162</v>
      </c>
      <c r="I177" s="63"/>
      <c r="J177" s="63">
        <v>112.85147849462363</v>
      </c>
      <c r="K177" s="63">
        <v>19.528360215053763</v>
      </c>
      <c r="L177" s="63">
        <v>356.908064516129</v>
      </c>
    </row>
    <row r="178" spans="1:12">
      <c r="A178" s="45"/>
      <c r="B178" s="45" t="s">
        <v>192</v>
      </c>
      <c r="C178" s="22"/>
      <c r="D178" s="22"/>
      <c r="E178" s="22">
        <v>588339</v>
      </c>
      <c r="F178" s="22">
        <v>467687</v>
      </c>
      <c r="G178" s="63">
        <v>1056026</v>
      </c>
      <c r="H178" s="63"/>
      <c r="I178" s="63"/>
      <c r="J178" s="63">
        <v>909.39495967741925</v>
      </c>
      <c r="K178" s="63">
        <v>722.90329301075269</v>
      </c>
      <c r="L178" s="63">
        <v>1632.2982526881719</v>
      </c>
    </row>
    <row r="179" spans="1:12">
      <c r="A179" s="45"/>
      <c r="B179" s="45" t="s">
        <v>198</v>
      </c>
      <c r="C179" s="22"/>
      <c r="D179" s="22"/>
      <c r="E179" s="22">
        <v>131680</v>
      </c>
      <c r="F179" s="22"/>
      <c r="G179" s="63">
        <v>131680</v>
      </c>
      <c r="H179" s="63"/>
      <c r="I179" s="63"/>
      <c r="J179" s="63">
        <v>203.53763440860214</v>
      </c>
      <c r="K179" s="63"/>
      <c r="L179" s="63">
        <v>203.53763440860214</v>
      </c>
    </row>
    <row r="180" spans="1:12">
      <c r="A180" s="36">
        <v>54</v>
      </c>
      <c r="B180" s="54" t="s">
        <v>62</v>
      </c>
      <c r="C180" s="55">
        <v>0</v>
      </c>
      <c r="D180" s="55">
        <v>52400</v>
      </c>
      <c r="E180" s="55">
        <v>2549930</v>
      </c>
      <c r="F180" s="55">
        <v>480204</v>
      </c>
      <c r="G180" s="25">
        <v>3082534</v>
      </c>
      <c r="H180" s="26" t="s">
        <v>203</v>
      </c>
      <c r="I180" s="26">
        <v>80.994623655913983</v>
      </c>
      <c r="J180" s="26">
        <v>3941.4240591397847</v>
      </c>
      <c r="K180" s="26">
        <v>742.25080645161279</v>
      </c>
      <c r="L180" s="26">
        <v>4764.6694892473115</v>
      </c>
    </row>
    <row r="181" spans="1:12">
      <c r="A181" s="45"/>
      <c r="B181" s="45" t="s">
        <v>175</v>
      </c>
      <c r="C181" s="22"/>
      <c r="D181" s="22"/>
      <c r="E181" s="22">
        <v>762342</v>
      </c>
      <c r="F181" s="22">
        <v>215704</v>
      </c>
      <c r="G181" s="63">
        <v>978046</v>
      </c>
      <c r="H181" s="63"/>
      <c r="I181" s="63"/>
      <c r="J181" s="63">
        <v>1178.3512096774193</v>
      </c>
      <c r="K181" s="63">
        <v>333.41344086021502</v>
      </c>
      <c r="L181" s="63">
        <v>1511.7646505376342</v>
      </c>
    </row>
    <row r="182" spans="1:12">
      <c r="A182" s="45"/>
      <c r="B182" s="45" t="s">
        <v>176</v>
      </c>
      <c r="C182" s="22"/>
      <c r="D182" s="22"/>
      <c r="E182" s="22">
        <v>603002</v>
      </c>
      <c r="F182" s="22">
        <v>30419</v>
      </c>
      <c r="G182" s="63">
        <v>633421</v>
      </c>
      <c r="H182" s="63"/>
      <c r="I182" s="63"/>
      <c r="J182" s="63">
        <v>932.05954301075258</v>
      </c>
      <c r="K182" s="63">
        <v>47.01861559139784</v>
      </c>
      <c r="L182" s="63">
        <v>979.07815860215044</v>
      </c>
    </row>
    <row r="183" spans="1:12">
      <c r="A183" s="45"/>
      <c r="B183" s="45" t="s">
        <v>177</v>
      </c>
      <c r="C183" s="22"/>
      <c r="D183" s="22">
        <v>52400</v>
      </c>
      <c r="E183" s="22">
        <v>353563</v>
      </c>
      <c r="F183" s="22">
        <v>97748</v>
      </c>
      <c r="G183" s="63">
        <v>503711</v>
      </c>
      <c r="H183" s="63"/>
      <c r="I183" s="63">
        <v>80.994623655913983</v>
      </c>
      <c r="J183" s="63">
        <v>546.50194892473121</v>
      </c>
      <c r="K183" s="63">
        <v>151.08897849462363</v>
      </c>
      <c r="L183" s="63">
        <v>778.58555107526877</v>
      </c>
    </row>
    <row r="184" spans="1:12">
      <c r="A184" s="45"/>
      <c r="B184" s="45" t="s">
        <v>179</v>
      </c>
      <c r="C184" s="22"/>
      <c r="D184" s="22"/>
      <c r="E184" s="22">
        <v>195728</v>
      </c>
      <c r="F184" s="22">
        <v>18574</v>
      </c>
      <c r="G184" s="63">
        <v>214302</v>
      </c>
      <c r="H184" s="63"/>
      <c r="I184" s="63"/>
      <c r="J184" s="63">
        <v>302.53655913978491</v>
      </c>
      <c r="K184" s="63">
        <v>28.709811827956987</v>
      </c>
      <c r="L184" s="63">
        <v>331.24637096774188</v>
      </c>
    </row>
    <row r="185" spans="1:12">
      <c r="A185" s="45"/>
      <c r="B185" s="45" t="s">
        <v>178</v>
      </c>
      <c r="C185" s="22"/>
      <c r="D185" s="22"/>
      <c r="E185" s="22"/>
      <c r="F185" s="22">
        <v>7428</v>
      </c>
      <c r="G185" s="63">
        <v>7428</v>
      </c>
      <c r="H185" s="63"/>
      <c r="I185" s="63"/>
      <c r="J185" s="63"/>
      <c r="K185" s="63">
        <v>11.481451612903225</v>
      </c>
      <c r="L185" s="63">
        <v>11.481451612903225</v>
      </c>
    </row>
    <row r="186" spans="1:12" ht="30">
      <c r="A186" s="45"/>
      <c r="B186" s="48" t="s">
        <v>180</v>
      </c>
      <c r="C186" s="22"/>
      <c r="D186" s="22"/>
      <c r="E186" s="22">
        <v>117077</v>
      </c>
      <c r="F186" s="22"/>
      <c r="G186" s="63">
        <v>117077</v>
      </c>
      <c r="H186" s="63"/>
      <c r="I186" s="63"/>
      <c r="J186" s="63">
        <v>180.96579301075269</v>
      </c>
      <c r="K186" s="63"/>
      <c r="L186" s="63">
        <v>180.96579301075269</v>
      </c>
    </row>
    <row r="187" spans="1:12">
      <c r="A187" s="45"/>
      <c r="B187" s="45" t="s">
        <v>181</v>
      </c>
      <c r="C187" s="22"/>
      <c r="D187" s="22"/>
      <c r="E187" s="22">
        <v>482103</v>
      </c>
      <c r="F187" s="22">
        <v>102876</v>
      </c>
      <c r="G187" s="63">
        <v>584979</v>
      </c>
      <c r="H187" s="63"/>
      <c r="I187" s="63"/>
      <c r="J187" s="63">
        <v>745.18608870967739</v>
      </c>
      <c r="K187" s="63">
        <v>159.01532258064515</v>
      </c>
      <c r="L187" s="63">
        <v>904.20141129032254</v>
      </c>
    </row>
    <row r="188" spans="1:12">
      <c r="A188" s="45"/>
      <c r="B188" s="45" t="s">
        <v>182</v>
      </c>
      <c r="C188" s="22"/>
      <c r="D188" s="22"/>
      <c r="E188" s="22">
        <v>12936</v>
      </c>
      <c r="F188" s="22"/>
      <c r="G188" s="63">
        <v>12936</v>
      </c>
      <c r="H188" s="63"/>
      <c r="I188" s="63"/>
      <c r="J188" s="63">
        <v>19.995161290322578</v>
      </c>
      <c r="K188" s="63"/>
      <c r="L188" s="63">
        <v>19.995161290322578</v>
      </c>
    </row>
    <row r="189" spans="1:12">
      <c r="A189" s="45"/>
      <c r="B189" s="45" t="s">
        <v>183</v>
      </c>
      <c r="C189" s="22"/>
      <c r="D189" s="22"/>
      <c r="E189" s="22">
        <v>23179</v>
      </c>
      <c r="F189" s="22">
        <v>7455</v>
      </c>
      <c r="G189" s="63">
        <v>30634</v>
      </c>
      <c r="H189" s="63"/>
      <c r="I189" s="63"/>
      <c r="J189" s="63">
        <v>35.827755376344086</v>
      </c>
      <c r="K189" s="63">
        <v>11.523185483870966</v>
      </c>
      <c r="L189" s="63">
        <v>47.350940860215054</v>
      </c>
    </row>
    <row r="190" spans="1:12">
      <c r="A190" s="38">
        <v>55</v>
      </c>
      <c r="B190" s="27" t="s">
        <v>63</v>
      </c>
      <c r="C190" s="28">
        <v>110013</v>
      </c>
      <c r="D190" s="28">
        <v>935</v>
      </c>
      <c r="E190" s="28">
        <v>2340281</v>
      </c>
      <c r="F190" s="28">
        <v>1741417</v>
      </c>
      <c r="G190" s="28">
        <v>4192646</v>
      </c>
      <c r="H190" s="29">
        <v>170.0469758064516</v>
      </c>
      <c r="I190" s="29">
        <v>1.445228494623656</v>
      </c>
      <c r="J190" s="29">
        <v>3617.3698252688168</v>
      </c>
      <c r="K190" s="29">
        <v>2691.7063844086019</v>
      </c>
      <c r="L190" s="29">
        <v>6480.5684139784935</v>
      </c>
    </row>
    <row r="191" spans="1:12">
      <c r="A191" s="40"/>
      <c r="B191" s="14" t="s">
        <v>193</v>
      </c>
      <c r="C191" s="15"/>
      <c r="D191" s="15">
        <v>935</v>
      </c>
      <c r="E191" s="15">
        <v>1616973</v>
      </c>
      <c r="F191" s="15">
        <v>1159883</v>
      </c>
      <c r="G191" s="15">
        <v>2777791</v>
      </c>
      <c r="H191" s="16"/>
      <c r="I191" s="16">
        <v>1.445228494623656</v>
      </c>
      <c r="J191" s="16">
        <v>2499.3534274193544</v>
      </c>
      <c r="K191" s="16">
        <v>1792.8299059139783</v>
      </c>
      <c r="L191" s="16">
        <v>4293.6285618279562</v>
      </c>
    </row>
    <row r="192" spans="1:12">
      <c r="A192" s="40"/>
      <c r="B192" s="14" t="s">
        <v>194</v>
      </c>
      <c r="C192" s="15">
        <v>110013</v>
      </c>
      <c r="D192" s="15"/>
      <c r="E192" s="15">
        <v>723308</v>
      </c>
      <c r="F192" s="15">
        <v>581534</v>
      </c>
      <c r="G192" s="15">
        <v>1414855</v>
      </c>
      <c r="H192" s="16">
        <v>170.0469758064516</v>
      </c>
      <c r="I192" s="16"/>
      <c r="J192" s="16">
        <v>1118.0163978494622</v>
      </c>
      <c r="K192" s="16">
        <v>898.8764784946236</v>
      </c>
      <c r="L192" s="16">
        <v>2186.9398521505373</v>
      </c>
    </row>
    <row r="193" spans="1:12">
      <c r="A193" s="56">
        <v>56</v>
      </c>
      <c r="B193" s="57" t="s">
        <v>64</v>
      </c>
      <c r="C193" s="58">
        <v>371694</v>
      </c>
      <c r="D193" s="58">
        <v>0</v>
      </c>
      <c r="E193" s="58">
        <v>356309</v>
      </c>
      <c r="F193" s="58">
        <v>373867</v>
      </c>
      <c r="G193" s="58">
        <v>1101870</v>
      </c>
      <c r="H193" s="43">
        <v>574.52701612903218</v>
      </c>
      <c r="I193" s="43" t="s">
        <v>203</v>
      </c>
      <c r="J193" s="43">
        <v>550.74643817204299</v>
      </c>
      <c r="K193" s="43">
        <v>577.88581989247302</v>
      </c>
      <c r="L193" s="43">
        <v>1703.1592741935483</v>
      </c>
    </row>
    <row r="194" spans="1:12">
      <c r="A194" s="39"/>
      <c r="B194" s="13" t="s">
        <v>195</v>
      </c>
      <c r="C194" s="8">
        <v>371694</v>
      </c>
      <c r="D194" s="8"/>
      <c r="E194" s="8">
        <v>39193.99</v>
      </c>
      <c r="F194" s="8">
        <v>44864.04</v>
      </c>
      <c r="G194" s="8">
        <v>455752.02999999997</v>
      </c>
      <c r="H194" s="9">
        <v>574.52701612903218</v>
      </c>
      <c r="I194" s="9"/>
      <c r="J194" s="9">
        <v>60.582108198924729</v>
      </c>
      <c r="K194" s="9">
        <v>69.346298387096766</v>
      </c>
      <c r="L194" s="9">
        <v>704.45542271505371</v>
      </c>
    </row>
    <row r="195" spans="1:12">
      <c r="A195" s="64"/>
      <c r="B195" s="13" t="s">
        <v>202</v>
      </c>
      <c r="C195" s="65"/>
      <c r="D195" s="65"/>
      <c r="E195" s="65">
        <v>317115.01</v>
      </c>
      <c r="F195" s="65">
        <v>329002.96000000002</v>
      </c>
      <c r="G195" s="8">
        <v>646117.97</v>
      </c>
      <c r="H195" s="66"/>
      <c r="I195" s="66"/>
      <c r="J195" s="66">
        <v>490.16432997311824</v>
      </c>
      <c r="K195" s="66">
        <v>508.53952150537634</v>
      </c>
      <c r="L195" s="9">
        <v>998.70385147849458</v>
      </c>
    </row>
    <row r="196" spans="1:12">
      <c r="A196" s="33">
        <v>57</v>
      </c>
      <c r="B196" s="18" t="s">
        <v>65</v>
      </c>
      <c r="C196" s="19">
        <v>0</v>
      </c>
      <c r="D196" s="19">
        <v>13199</v>
      </c>
      <c r="E196" s="19">
        <v>1652449</v>
      </c>
      <c r="F196" s="19">
        <v>825151</v>
      </c>
      <c r="G196" s="19">
        <v>2490799</v>
      </c>
      <c r="H196" s="20" t="s">
        <v>203</v>
      </c>
      <c r="I196" s="20">
        <v>20.401680107526882</v>
      </c>
      <c r="J196" s="20">
        <v>2554.1886424731183</v>
      </c>
      <c r="K196" s="20">
        <v>1275.4350134408601</v>
      </c>
      <c r="L196" s="20">
        <v>3850.0253360215052</v>
      </c>
    </row>
    <row r="197" spans="1:12">
      <c r="A197" s="34"/>
      <c r="B197" s="21" t="s">
        <v>196</v>
      </c>
      <c r="C197" s="22"/>
      <c r="D197" s="22">
        <v>13199</v>
      </c>
      <c r="E197" s="22">
        <v>1652449</v>
      </c>
      <c r="F197" s="22">
        <v>825151</v>
      </c>
      <c r="G197" s="22">
        <v>2490799</v>
      </c>
      <c r="H197" s="23"/>
      <c r="I197" s="23">
        <v>20.401680107526882</v>
      </c>
      <c r="J197" s="23">
        <v>2554.1886424731183</v>
      </c>
      <c r="K197" s="23">
        <v>1275.4350134408601</v>
      </c>
      <c r="L197" s="23">
        <v>3850.0253360215052</v>
      </c>
    </row>
    <row r="198" spans="1:12">
      <c r="A198" s="45"/>
      <c r="B198" s="59" t="s">
        <v>66</v>
      </c>
      <c r="C198" s="60">
        <f>C7+C9+C14+C16+C19+C24+C30+C32+C34+C41+C43+C47+C49+C56+C58+C60+C62+C66+C68+C70+C73+C75+C78+C80+C86+C93+C95+C98+C100+C102+C104+C106+C108+C111+C113+C115+C123+C125+C127+C130+C132+C139+C143+C145+C147+C156+C158+C160+C162+C164+C168+C170+C180+C190+C193+C196</f>
        <v>39240330</v>
      </c>
      <c r="D198" s="60">
        <f>D7+D9+D14+D16+D19+D24+D30+D32+D34+D41+D43+D47+D49+D56+D58+D60+D62+D66+D68+D70+D73+D75+D78+D80+D86+D93+D95+D98+D100+D102+D104+D106+D108+D111+D113+D115+D123+D125+D127+D130+D132+D139+D143+D145+D147+D156+D158+D160+D162+D164+D168+D170+D180+D190+D193+D196</f>
        <v>8786388</v>
      </c>
      <c r="E198" s="60">
        <f>E7+E9+E14+E16+E19+E24+E30+E32+E34+E41+E43+E47+E49+E56+E58+E60+E62+E66+E68+E70+E73+E75+E78+E80+E86+E93+E95+E98+E100+E102+E104+E106+E108+E111+E113+E115+E123+E125+E127+E130+E132+E139+E143+E145+E147+E156+E158+E160+E162+E164+E168+E170+E180+E190+E193+E196</f>
        <v>76350296.290199995</v>
      </c>
      <c r="F198" s="60">
        <f>F7+F9+F14+F16+F19+F24+F30+F32+F34+F41+F43+F47+F49+F56+F58+F60+F62+F66+F68+F70+F73+F75+F78+F80+F86+F93+F95+F98+F100+F102+F104+F106+F108+F111+F113+F115+F123+F125+F127+F130+F132+F139+F143+F145+F147+F156+F158+F160+F162+F164+F168+F170+F180+F190+F193+F196</f>
        <v>54134298.881000005</v>
      </c>
      <c r="G198" s="61">
        <f>C198+D198+E198+F198</f>
        <v>178511313.17120001</v>
      </c>
      <c r="H198" s="62">
        <f>IF(C198/744*1.15=0,"0",C198/744*1.15)</f>
        <v>60653.735887096773</v>
      </c>
      <c r="I198" s="62">
        <f>IF(D198/744*1.15=0,"0",D198/744*1.15)</f>
        <v>13581.110483870967</v>
      </c>
      <c r="J198" s="62">
        <f>IF(E198/744*1.15=0,"0",E198/744*1.15)</f>
        <v>118014.57087866933</v>
      </c>
      <c r="K198" s="62">
        <f>IF(F198/744*1.15=0,"0",F198/744*1.15)</f>
        <v>83675.327571438174</v>
      </c>
      <c r="L198" s="62">
        <f>H198+I198+J198+K198</f>
        <v>275924.74482107523</v>
      </c>
    </row>
    <row r="199" spans="1:12">
      <c r="C199" s="2" t="s">
        <v>69</v>
      </c>
    </row>
    <row r="200" spans="1:12">
      <c r="C200" s="73"/>
      <c r="D200" s="73"/>
      <c r="E200" s="73"/>
      <c r="F200" s="73"/>
      <c r="G200" s="73"/>
    </row>
    <row r="201" spans="1:12">
      <c r="C201" s="73"/>
      <c r="D201" s="73"/>
      <c r="E201" s="73"/>
      <c r="F201" s="73"/>
      <c r="G201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zoomScale="90" zoomScaleNormal="90" workbookViewId="0">
      <pane xSplit="1" ySplit="6" topLeftCell="B157" activePane="bottomRight" state="frozen"/>
      <selection pane="topRight" activeCell="I1" sqref="I1"/>
      <selection pane="bottomLeft" activeCell="A29" sqref="A29"/>
      <selection pane="bottomRight" activeCell="P159" sqref="P159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208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75" t="s">
        <v>9</v>
      </c>
      <c r="H6" s="75" t="s">
        <v>5</v>
      </c>
      <c r="I6" s="75" t="s">
        <v>6</v>
      </c>
      <c r="J6" s="75" t="s">
        <v>7</v>
      </c>
      <c r="K6" s="75" t="s">
        <v>8</v>
      </c>
      <c r="L6" s="75" t="s">
        <v>9</v>
      </c>
    </row>
    <row r="7" spans="1:13" s="2" customFormat="1">
      <c r="A7" s="33">
        <v>1</v>
      </c>
      <c r="B7" s="18" t="s">
        <v>10</v>
      </c>
      <c r="C7" s="19">
        <v>536415</v>
      </c>
      <c r="D7" s="19">
        <v>0</v>
      </c>
      <c r="E7" s="19">
        <v>1277884</v>
      </c>
      <c r="F7" s="19">
        <v>385062</v>
      </c>
      <c r="G7" s="19">
        <f t="shared" ref="G7" si="0">SUM(C7:F7)</f>
        <v>2199361</v>
      </c>
      <c r="H7" s="20">
        <v>829.13608870967732</v>
      </c>
      <c r="I7" s="20" t="s">
        <v>203</v>
      </c>
      <c r="J7" s="20">
        <v>1975.2239247311825</v>
      </c>
      <c r="K7" s="20">
        <v>595.18991935483859</v>
      </c>
      <c r="L7" s="20">
        <f>H7+I7+J7+K7</f>
        <v>3399.5499327956986</v>
      </c>
    </row>
    <row r="8" spans="1:13" s="2" customFormat="1">
      <c r="A8" s="34"/>
      <c r="B8" s="35" t="s">
        <v>70</v>
      </c>
      <c r="C8" s="22">
        <v>536415</v>
      </c>
      <c r="D8" s="22">
        <v>0</v>
      </c>
      <c r="E8" s="22">
        <v>1277884</v>
      </c>
      <c r="F8" s="22">
        <v>385062</v>
      </c>
      <c r="G8" s="22">
        <f t="shared" ref="G8:L8" si="1">G7</f>
        <v>2199361</v>
      </c>
      <c r="H8" s="22">
        <v>829.13608870967732</v>
      </c>
      <c r="I8" s="22"/>
      <c r="J8" s="22">
        <v>1975.2239247311825</v>
      </c>
      <c r="K8" s="22">
        <v>595.18991935483859</v>
      </c>
      <c r="L8" s="22">
        <f t="shared" si="1"/>
        <v>3399.5499327956986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189165</v>
      </c>
      <c r="F9" s="25">
        <v>337280</v>
      </c>
      <c r="G9" s="25">
        <f t="shared" ref="G9" si="2">SUM(C9:F9)</f>
        <v>526445</v>
      </c>
      <c r="H9" s="26" t="s">
        <v>203</v>
      </c>
      <c r="I9" s="26" t="s">
        <v>203</v>
      </c>
      <c r="J9" s="26">
        <v>292.39213709677415</v>
      </c>
      <c r="K9" s="26">
        <v>521.33333333333326</v>
      </c>
      <c r="L9" s="26">
        <f>H9+I9+J9+K9</f>
        <v>813.72547043010741</v>
      </c>
    </row>
    <row r="10" spans="1:13" s="2" customFormat="1">
      <c r="A10" s="35"/>
      <c r="B10" s="35" t="s">
        <v>71</v>
      </c>
      <c r="C10" s="22"/>
      <c r="D10" s="22"/>
      <c r="E10" s="22">
        <v>10404.075000000001</v>
      </c>
      <c r="F10" s="22">
        <v>168640</v>
      </c>
      <c r="G10" s="22">
        <f>E10+F10</f>
        <v>179044.07500000001</v>
      </c>
      <c r="H10" s="22"/>
      <c r="I10" s="22"/>
      <c r="J10" s="22">
        <v>16.081567540322581</v>
      </c>
      <c r="K10" s="22">
        <v>260.66666666666663</v>
      </c>
      <c r="L10" s="22">
        <f t="shared" ref="L10:L13" si="3">H10+I10+J10+K10</f>
        <v>276.7482342069892</v>
      </c>
    </row>
    <row r="11" spans="1:13" s="2" customFormat="1">
      <c r="A11" s="35"/>
      <c r="B11" s="35" t="s">
        <v>72</v>
      </c>
      <c r="C11" s="22"/>
      <c r="D11" s="22"/>
      <c r="E11" s="22">
        <v>109715.7</v>
      </c>
      <c r="F11" s="22">
        <v>165267.19999999998</v>
      </c>
      <c r="G11" s="22">
        <f t="shared" ref="G11:G13" si="4">E11+F11</f>
        <v>274982.89999999997</v>
      </c>
      <c r="H11" s="22"/>
      <c r="I11" s="22"/>
      <c r="J11" s="22">
        <v>169.58743951612902</v>
      </c>
      <c r="K11" s="22">
        <v>255.45333333333326</v>
      </c>
      <c r="L11" s="22">
        <f t="shared" si="3"/>
        <v>425.04077284946231</v>
      </c>
    </row>
    <row r="12" spans="1:13" s="2" customFormat="1">
      <c r="A12" s="35"/>
      <c r="B12" s="35" t="s">
        <v>73</v>
      </c>
      <c r="C12" s="22"/>
      <c r="D12" s="22"/>
      <c r="E12" s="22">
        <v>20808.150000000001</v>
      </c>
      <c r="F12" s="22">
        <v>3372.8</v>
      </c>
      <c r="G12" s="22">
        <f t="shared" si="4"/>
        <v>24180.95</v>
      </c>
      <c r="H12" s="22"/>
      <c r="I12" s="22"/>
      <c r="J12" s="22">
        <v>32.163135080645162</v>
      </c>
      <c r="K12" s="22">
        <v>5.2133333333333329</v>
      </c>
      <c r="L12" s="22">
        <f t="shared" si="3"/>
        <v>37.376468413978493</v>
      </c>
    </row>
    <row r="13" spans="1:13" s="2" customFormat="1">
      <c r="A13" s="17"/>
      <c r="B13" s="17" t="s">
        <v>113</v>
      </c>
      <c r="C13" s="22"/>
      <c r="D13" s="22"/>
      <c r="E13" s="22">
        <v>48237.075000000004</v>
      </c>
      <c r="F13" s="22"/>
      <c r="G13" s="22">
        <f t="shared" si="4"/>
        <v>48237.075000000004</v>
      </c>
      <c r="H13" s="22"/>
      <c r="I13" s="22"/>
      <c r="J13" s="22">
        <v>74.559994959677425</v>
      </c>
      <c r="K13" s="22"/>
      <c r="L13" s="22">
        <f t="shared" si="3"/>
        <v>74.559994959677425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936154</v>
      </c>
      <c r="F14" s="31">
        <v>940551</v>
      </c>
      <c r="G14" s="31">
        <f t="shared" ref="G14" si="5">SUM(C14:F14)</f>
        <v>1876705</v>
      </c>
      <c r="H14" s="32" t="s">
        <v>203</v>
      </c>
      <c r="I14" s="32" t="s">
        <v>203</v>
      </c>
      <c r="J14" s="32">
        <v>1447.0122311827956</v>
      </c>
      <c r="K14" s="32">
        <v>1453.8086693548385</v>
      </c>
      <c r="L14" s="32">
        <f>H14+I14+J14+K14</f>
        <v>2900.8209005376339</v>
      </c>
    </row>
    <row r="15" spans="1:13" s="2" customFormat="1">
      <c r="A15" s="35"/>
      <c r="B15" s="35" t="s">
        <v>74</v>
      </c>
      <c r="C15" s="22"/>
      <c r="D15" s="22"/>
      <c r="E15" s="22">
        <v>936154</v>
      </c>
      <c r="F15" s="22">
        <v>940551</v>
      </c>
      <c r="G15" s="22">
        <f>F15+E15</f>
        <v>1876705</v>
      </c>
      <c r="H15" s="22"/>
      <c r="I15" s="22"/>
      <c r="J15" s="22">
        <v>1447.0122311827956</v>
      </c>
      <c r="K15" s="22">
        <v>1453.8086693548385</v>
      </c>
      <c r="L15" s="22">
        <f>H15+I15+J15+K15</f>
        <v>2900.8209005376339</v>
      </c>
    </row>
    <row r="16" spans="1:13" s="2" customFormat="1">
      <c r="A16" s="37">
        <v>4</v>
      </c>
      <c r="B16" s="30" t="s">
        <v>13</v>
      </c>
      <c r="C16" s="31">
        <v>337440</v>
      </c>
      <c r="D16" s="31">
        <v>0</v>
      </c>
      <c r="E16" s="31">
        <v>871666</v>
      </c>
      <c r="F16" s="31">
        <v>304647</v>
      </c>
      <c r="G16" s="31">
        <f t="shared" ref="G16:G30" si="6">SUM(C16:F16)</f>
        <v>1513753</v>
      </c>
      <c r="H16" s="32">
        <v>521.58064516129025</v>
      </c>
      <c r="I16" s="32" t="s">
        <v>203</v>
      </c>
      <c r="J16" s="32">
        <v>1347.3331989247311</v>
      </c>
      <c r="K16" s="32">
        <v>470.89254032258066</v>
      </c>
      <c r="L16" s="32">
        <f t="shared" ref="L16:L18" si="7">H16+I16+J16+K16</f>
        <v>2339.8063844086018</v>
      </c>
    </row>
    <row r="17" spans="1:12" s="2" customFormat="1">
      <c r="A17" s="35"/>
      <c r="B17" s="35" t="s">
        <v>80</v>
      </c>
      <c r="C17" s="22">
        <v>337440</v>
      </c>
      <c r="D17" s="22"/>
      <c r="E17" s="22">
        <v>72348.278000000006</v>
      </c>
      <c r="F17" s="22">
        <v>50266.755000000005</v>
      </c>
      <c r="G17" s="22">
        <f t="shared" si="6"/>
        <v>460055.033</v>
      </c>
      <c r="H17" s="22">
        <v>521.58064516129025</v>
      </c>
      <c r="I17" s="22"/>
      <c r="J17" s="22">
        <v>111.82865551075268</v>
      </c>
      <c r="K17" s="22">
        <v>77.697269153225804</v>
      </c>
      <c r="L17" s="22">
        <f t="shared" si="7"/>
        <v>711.10656982526871</v>
      </c>
    </row>
    <row r="18" spans="1:12" s="2" customFormat="1">
      <c r="A18" s="35"/>
      <c r="B18" s="35" t="s">
        <v>81</v>
      </c>
      <c r="C18" s="22"/>
      <c r="D18" s="22"/>
      <c r="E18" s="22">
        <v>799317.72199999995</v>
      </c>
      <c r="F18" s="22">
        <v>254380.245</v>
      </c>
      <c r="G18" s="22">
        <f t="shared" si="6"/>
        <v>1053697.9669999999</v>
      </c>
      <c r="H18" s="22"/>
      <c r="I18" s="22"/>
      <c r="J18" s="22">
        <v>1235.5045434139784</v>
      </c>
      <c r="K18" s="22">
        <v>393.19527116935478</v>
      </c>
      <c r="L18" s="22">
        <f t="shared" si="7"/>
        <v>1628.6998145833331</v>
      </c>
    </row>
    <row r="19" spans="1:12" s="2" customFormat="1">
      <c r="A19" s="37">
        <v>5</v>
      </c>
      <c r="B19" s="30" t="s">
        <v>14</v>
      </c>
      <c r="C19" s="31">
        <v>274149</v>
      </c>
      <c r="D19" s="31">
        <v>173324</v>
      </c>
      <c r="E19" s="31">
        <v>4396703</v>
      </c>
      <c r="F19" s="31">
        <v>1593224</v>
      </c>
      <c r="G19" s="31">
        <f t="shared" si="6"/>
        <v>6437400</v>
      </c>
      <c r="H19" s="32">
        <v>423.751814516129</v>
      </c>
      <c r="I19" s="32">
        <v>267.9067204301075</v>
      </c>
      <c r="J19" s="32">
        <v>6795.9790994623645</v>
      </c>
      <c r="K19" s="32">
        <v>2462.6446236559141</v>
      </c>
      <c r="L19" s="32">
        <f>H19+I19+J19+K19</f>
        <v>9950.2822580645152</v>
      </c>
    </row>
    <row r="20" spans="1:12" s="2" customFormat="1">
      <c r="A20" s="35"/>
      <c r="B20" s="35" t="s">
        <v>78</v>
      </c>
      <c r="C20" s="22">
        <v>274149</v>
      </c>
      <c r="D20" s="22">
        <v>173324</v>
      </c>
      <c r="E20" s="22">
        <v>1406945</v>
      </c>
      <c r="F20" s="22">
        <v>95594</v>
      </c>
      <c r="G20" s="22">
        <f t="shared" si="6"/>
        <v>1950012</v>
      </c>
      <c r="H20" s="22">
        <v>423.751814516129</v>
      </c>
      <c r="I20" s="22">
        <v>267.9067204301075</v>
      </c>
      <c r="J20" s="22">
        <v>2174.713373655914</v>
      </c>
      <c r="K20" s="22">
        <v>147.75954301075268</v>
      </c>
      <c r="L20" s="22">
        <f t="shared" ref="L20:L23" si="8">H20+I20+J20+K20</f>
        <v>3014.1314516129032</v>
      </c>
    </row>
    <row r="21" spans="1:12" s="2" customFormat="1">
      <c r="A21" s="35"/>
      <c r="B21" s="35" t="s">
        <v>79</v>
      </c>
      <c r="C21" s="22"/>
      <c r="D21" s="22"/>
      <c r="E21" s="22">
        <v>1275044</v>
      </c>
      <c r="F21" s="22">
        <v>828476</v>
      </c>
      <c r="G21" s="22">
        <f t="shared" si="6"/>
        <v>2103520</v>
      </c>
      <c r="H21" s="22"/>
      <c r="I21" s="22"/>
      <c r="J21" s="22">
        <v>1970.834139784946</v>
      </c>
      <c r="K21" s="22">
        <v>1280.5744623655912</v>
      </c>
      <c r="L21" s="22">
        <f t="shared" si="8"/>
        <v>3251.4086021505373</v>
      </c>
    </row>
    <row r="22" spans="1:12" s="2" customFormat="1">
      <c r="A22" s="35"/>
      <c r="B22" s="35" t="s">
        <v>75</v>
      </c>
      <c r="C22" s="22"/>
      <c r="D22" s="22"/>
      <c r="E22" s="22">
        <v>1450912</v>
      </c>
      <c r="F22" s="22">
        <v>430170</v>
      </c>
      <c r="G22" s="22">
        <f t="shared" si="6"/>
        <v>1881082</v>
      </c>
      <c r="H22" s="22"/>
      <c r="I22" s="22"/>
      <c r="J22" s="22">
        <v>2242.6731182795697</v>
      </c>
      <c r="K22" s="22">
        <v>664.91330645161281</v>
      </c>
      <c r="L22" s="22">
        <f t="shared" si="8"/>
        <v>2907.5864247311824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263802</v>
      </c>
      <c r="F23" s="22">
        <v>238984</v>
      </c>
      <c r="G23" s="22">
        <f t="shared" si="6"/>
        <v>502786</v>
      </c>
      <c r="H23" s="22"/>
      <c r="I23" s="22"/>
      <c r="J23" s="22">
        <v>407.75846774193542</v>
      </c>
      <c r="K23" s="22">
        <v>369.39731182795691</v>
      </c>
      <c r="L23" s="22">
        <f t="shared" si="8"/>
        <v>777.15577956989227</v>
      </c>
    </row>
    <row r="24" spans="1:12" s="2" customFormat="1">
      <c r="A24" s="37">
        <v>6</v>
      </c>
      <c r="B24" s="30" t="s">
        <v>15</v>
      </c>
      <c r="C24" s="31">
        <v>0</v>
      </c>
      <c r="D24" s="31">
        <v>0</v>
      </c>
      <c r="E24" s="31">
        <v>721952.42300000007</v>
      </c>
      <c r="F24" s="31">
        <v>740164.73600000003</v>
      </c>
      <c r="G24" s="31">
        <f t="shared" si="6"/>
        <v>1462117.159</v>
      </c>
      <c r="H24" s="32" t="s">
        <v>203</v>
      </c>
      <c r="I24" s="32" t="s">
        <v>203</v>
      </c>
      <c r="J24" s="32">
        <v>1115.9210839381719</v>
      </c>
      <c r="K24" s="32">
        <v>1144.0718365591397</v>
      </c>
      <c r="L24" s="32">
        <f>H24+I24+J24+K24</f>
        <v>2259.9929204973114</v>
      </c>
    </row>
    <row r="25" spans="1:12" s="2" customFormat="1">
      <c r="A25" s="35"/>
      <c r="B25" s="35" t="s">
        <v>83</v>
      </c>
      <c r="C25" s="22">
        <v>0</v>
      </c>
      <c r="D25" s="22"/>
      <c r="E25" s="22">
        <v>33931.763881000006</v>
      </c>
      <c r="F25" s="22">
        <v>51811.531520000004</v>
      </c>
      <c r="G25" s="22">
        <f>SUM(C25:F25)</f>
        <v>85743.29540100001</v>
      </c>
      <c r="H25" s="22" t="s">
        <v>203</v>
      </c>
      <c r="I25" s="22"/>
      <c r="J25" s="22">
        <v>52.448290945094087</v>
      </c>
      <c r="K25" s="22">
        <v>80.085028559139786</v>
      </c>
      <c r="L25" s="22">
        <f t="shared" ref="L25:L29" si="9">H25+I25+J25+K25</f>
        <v>132.53331950423387</v>
      </c>
    </row>
    <row r="26" spans="1:12" s="2" customFormat="1">
      <c r="A26" s="35"/>
      <c r="B26" s="35" t="s">
        <v>82</v>
      </c>
      <c r="C26" s="22"/>
      <c r="D26" s="22"/>
      <c r="E26" s="22">
        <v>243297.96655100005</v>
      </c>
      <c r="F26" s="22">
        <v>198364.14924800003</v>
      </c>
      <c r="G26" s="22">
        <f t="shared" si="6"/>
        <v>441662.11579900008</v>
      </c>
      <c r="H26" s="22"/>
      <c r="I26" s="22"/>
      <c r="J26" s="22">
        <v>376.06540528716403</v>
      </c>
      <c r="K26" s="22">
        <v>306.61125219784952</v>
      </c>
      <c r="L26" s="22">
        <f t="shared" si="9"/>
        <v>682.67665748501349</v>
      </c>
    </row>
    <row r="27" spans="1:12" s="2" customFormat="1">
      <c r="A27" s="35"/>
      <c r="B27" s="35" t="s">
        <v>84</v>
      </c>
      <c r="C27" s="22"/>
      <c r="D27" s="22"/>
      <c r="E27" s="22">
        <v>40429.335688000006</v>
      </c>
      <c r="F27" s="22">
        <v>25165.601024000003</v>
      </c>
      <c r="G27" s="22">
        <f t="shared" si="6"/>
        <v>65594.93671200001</v>
      </c>
      <c r="H27" s="22"/>
      <c r="I27" s="22"/>
      <c r="J27" s="22">
        <v>62.491580700537639</v>
      </c>
      <c r="K27" s="22">
        <v>38.898442443010758</v>
      </c>
      <c r="L27" s="22">
        <f t="shared" si="9"/>
        <v>101.3900231435484</v>
      </c>
    </row>
    <row r="28" spans="1:12" s="2" customFormat="1">
      <c r="A28" s="35"/>
      <c r="B28" s="35" t="s">
        <v>85</v>
      </c>
      <c r="C28" s="22"/>
      <c r="D28" s="22"/>
      <c r="E28" s="22">
        <v>12273.191191000002</v>
      </c>
      <c r="F28" s="22">
        <v>17763.953664000001</v>
      </c>
      <c r="G28" s="22">
        <f t="shared" si="6"/>
        <v>30037.144855000002</v>
      </c>
      <c r="H28" s="22"/>
      <c r="I28" s="22"/>
      <c r="J28" s="22">
        <v>18.970658426948923</v>
      </c>
      <c r="K28" s="22">
        <v>27.457724077419357</v>
      </c>
      <c r="L28" s="22">
        <f t="shared" si="9"/>
        <v>46.42838250436828</v>
      </c>
    </row>
    <row r="29" spans="1:12" s="2" customFormat="1">
      <c r="A29" s="35"/>
      <c r="B29" s="35" t="s">
        <v>86</v>
      </c>
      <c r="C29" s="22"/>
      <c r="D29" s="22"/>
      <c r="E29" s="22">
        <v>392020.16568900004</v>
      </c>
      <c r="F29" s="22">
        <v>447059.50054400007</v>
      </c>
      <c r="G29" s="22">
        <f t="shared" si="6"/>
        <v>839079.66623300011</v>
      </c>
      <c r="H29" s="22"/>
      <c r="I29" s="22"/>
      <c r="J29" s="22">
        <v>605.94514857842739</v>
      </c>
      <c r="K29" s="22">
        <v>691.01938928172046</v>
      </c>
      <c r="L29" s="22">
        <f t="shared" si="9"/>
        <v>1296.9645378601479</v>
      </c>
    </row>
    <row r="30" spans="1:12" s="2" customFormat="1">
      <c r="A30" s="37">
        <v>8</v>
      </c>
      <c r="B30" s="30" t="s">
        <v>16</v>
      </c>
      <c r="C30" s="31">
        <v>949675</v>
      </c>
      <c r="D30" s="31">
        <v>0</v>
      </c>
      <c r="E30" s="31">
        <v>1560004</v>
      </c>
      <c r="F30" s="31">
        <v>1048250</v>
      </c>
      <c r="G30" s="31">
        <f t="shared" si="6"/>
        <v>3557929</v>
      </c>
      <c r="H30" s="32">
        <v>1467.9116263440858</v>
      </c>
      <c r="I30" s="32" t="s">
        <v>203</v>
      </c>
      <c r="J30" s="32">
        <v>2411.2965053763442</v>
      </c>
      <c r="K30" s="32">
        <v>1620.2788978494623</v>
      </c>
      <c r="L30" s="32">
        <f>H30+I30+J30+K30</f>
        <v>5499.4870295698929</v>
      </c>
    </row>
    <row r="31" spans="1:12" s="2" customFormat="1" ht="14.25" customHeight="1">
      <c r="A31" s="35"/>
      <c r="B31" s="35" t="s">
        <v>87</v>
      </c>
      <c r="C31" s="22">
        <v>949675</v>
      </c>
      <c r="D31" s="22">
        <v>0</v>
      </c>
      <c r="E31" s="22">
        <v>1560004</v>
      </c>
      <c r="F31" s="22">
        <v>1048250</v>
      </c>
      <c r="G31" s="22">
        <f t="shared" ref="G31:L31" si="10">G30</f>
        <v>3557929</v>
      </c>
      <c r="H31" s="22">
        <v>1467.9116263440858</v>
      </c>
      <c r="I31" s="22"/>
      <c r="J31" s="22">
        <v>2411.2965053763442</v>
      </c>
      <c r="K31" s="22">
        <v>1620.2788978494623</v>
      </c>
      <c r="L31" s="22">
        <f t="shared" si="10"/>
        <v>5499.4870295698929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1336107</v>
      </c>
      <c r="F32" s="31">
        <v>365461</v>
      </c>
      <c r="G32" s="31">
        <f t="shared" ref="G32" si="11">SUM(C32:F32)</f>
        <v>1701568</v>
      </c>
      <c r="H32" s="32" t="s">
        <v>203</v>
      </c>
      <c r="I32" s="32" t="s">
        <v>203</v>
      </c>
      <c r="J32" s="32">
        <v>2065.2191532258062</v>
      </c>
      <c r="K32" s="32">
        <v>564.89267473118275</v>
      </c>
      <c r="L32" s="32">
        <f>H32+I32+J32+K32</f>
        <v>2630.1118279569891</v>
      </c>
    </row>
    <row r="33" spans="1:12" s="2" customFormat="1">
      <c r="A33" s="35"/>
      <c r="B33" s="35" t="s">
        <v>88</v>
      </c>
      <c r="C33" s="22"/>
      <c r="D33" s="22"/>
      <c r="E33" s="22">
        <v>1336107</v>
      </c>
      <c r="F33" s="22">
        <v>365461</v>
      </c>
      <c r="G33" s="22">
        <f>G32</f>
        <v>1701568</v>
      </c>
      <c r="H33" s="22"/>
      <c r="I33" s="22"/>
      <c r="J33" s="22">
        <v>2065.2191532258062</v>
      </c>
      <c r="K33" s="22">
        <v>564.89267473118275</v>
      </c>
      <c r="L33" s="22">
        <f>K33+J33</f>
        <v>2630.1118279569891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1425028</v>
      </c>
      <c r="F34" s="31">
        <v>809569</v>
      </c>
      <c r="G34" s="31">
        <f>SUM(C34:F34)</f>
        <v>2234597</v>
      </c>
      <c r="H34" s="32" t="s">
        <v>203</v>
      </c>
      <c r="I34" s="32" t="s">
        <v>203</v>
      </c>
      <c r="J34" s="32">
        <v>2202.6642473118277</v>
      </c>
      <c r="K34" s="32">
        <v>1251.3499327956988</v>
      </c>
      <c r="L34" s="32">
        <f>H34+I34+J34+K34</f>
        <v>3454.0141801075265</v>
      </c>
    </row>
    <row r="35" spans="1:12" s="2" customFormat="1">
      <c r="A35" s="35"/>
      <c r="B35" s="35" t="s">
        <v>93</v>
      </c>
      <c r="C35" s="22"/>
      <c r="D35" s="22"/>
      <c r="E35" s="22">
        <v>679738</v>
      </c>
      <c r="F35" s="22">
        <v>178105</v>
      </c>
      <c r="G35" s="22">
        <f>SUM(C35:F35)</f>
        <v>857843</v>
      </c>
      <c r="H35" s="22"/>
      <c r="I35" s="22"/>
      <c r="J35" s="22">
        <v>1050.6702956989247</v>
      </c>
      <c r="K35" s="22">
        <v>275.2967069892473</v>
      </c>
      <c r="L35" s="22">
        <f>H35+I35+J35+K35</f>
        <v>1325.967002688172</v>
      </c>
    </row>
    <row r="36" spans="1:12" s="2" customFormat="1">
      <c r="A36" s="35"/>
      <c r="B36" s="35" t="s">
        <v>90</v>
      </c>
      <c r="C36" s="22"/>
      <c r="D36" s="22"/>
      <c r="E36" s="22">
        <v>537379</v>
      </c>
      <c r="F36" s="22">
        <v>301404</v>
      </c>
      <c r="G36" s="22">
        <f t="shared" ref="G36:G40" si="12">SUM(C36:F36)</f>
        <v>838783</v>
      </c>
      <c r="H36" s="22"/>
      <c r="I36" s="22"/>
      <c r="J36" s="63">
        <v>830.62614247311819</v>
      </c>
      <c r="K36" s="22">
        <v>465.87983870967741</v>
      </c>
      <c r="L36" s="22">
        <f>H36+I36+J36+K36</f>
        <v>1296.5059811827955</v>
      </c>
    </row>
    <row r="37" spans="1:12" s="2" customFormat="1">
      <c r="A37" s="35"/>
      <c r="B37" s="35" t="s">
        <v>89</v>
      </c>
      <c r="C37" s="22"/>
      <c r="D37" s="22"/>
      <c r="E37" s="22">
        <v>100607</v>
      </c>
      <c r="F37" s="22">
        <v>157056</v>
      </c>
      <c r="G37" s="22">
        <f t="shared" si="12"/>
        <v>257663</v>
      </c>
      <c r="H37" s="22"/>
      <c r="I37" s="22"/>
      <c r="J37" s="22">
        <v>155.5081317204301</v>
      </c>
      <c r="K37" s="22">
        <v>242.76129032258063</v>
      </c>
      <c r="L37" s="22">
        <f t="shared" ref="L37:L40" si="13">H37+I37+J37+K37</f>
        <v>398.26942204301076</v>
      </c>
    </row>
    <row r="38" spans="1:12" s="2" customFormat="1">
      <c r="A38" s="35"/>
      <c r="B38" s="35" t="s">
        <v>91</v>
      </c>
      <c r="C38" s="22"/>
      <c r="D38" s="22"/>
      <c r="E38" s="22">
        <v>93054</v>
      </c>
      <c r="F38" s="22">
        <v>153332</v>
      </c>
      <c r="G38" s="22">
        <f t="shared" si="12"/>
        <v>246386</v>
      </c>
      <c r="H38" s="22"/>
      <c r="I38" s="22"/>
      <c r="J38" s="22">
        <v>143.83346774193546</v>
      </c>
      <c r="K38" s="22">
        <v>237.00510752688172</v>
      </c>
      <c r="L38" s="22">
        <f t="shared" si="13"/>
        <v>380.83857526881718</v>
      </c>
    </row>
    <row r="39" spans="1:12" s="2" customFormat="1">
      <c r="A39" s="35"/>
      <c r="B39" s="35" t="s">
        <v>92</v>
      </c>
      <c r="C39" s="22"/>
      <c r="D39" s="22"/>
      <c r="E39" s="22">
        <v>0</v>
      </c>
      <c r="F39" s="22">
        <v>7367</v>
      </c>
      <c r="G39" s="22">
        <f t="shared" si="12"/>
        <v>7367</v>
      </c>
      <c r="H39" s="22"/>
      <c r="I39" s="22"/>
      <c r="J39" s="22" t="s">
        <v>203</v>
      </c>
      <c r="K39" s="22">
        <v>11.387163978494623</v>
      </c>
      <c r="L39" s="22">
        <f t="shared" si="13"/>
        <v>11.387163978494623</v>
      </c>
    </row>
    <row r="40" spans="1:12" s="2" customFormat="1">
      <c r="A40" s="35"/>
      <c r="B40" s="35" t="s">
        <v>77</v>
      </c>
      <c r="C40" s="22"/>
      <c r="D40" s="22"/>
      <c r="E40" s="22">
        <v>14250</v>
      </c>
      <c r="F40" s="22">
        <v>12305</v>
      </c>
      <c r="G40" s="22">
        <f t="shared" si="12"/>
        <v>26555</v>
      </c>
      <c r="H40" s="22"/>
      <c r="I40" s="22"/>
      <c r="J40" s="22">
        <v>22.026209677419352</v>
      </c>
      <c r="K40" s="22">
        <v>19.019825268817204</v>
      </c>
      <c r="L40" s="22">
        <f t="shared" si="13"/>
        <v>41.04603494623656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233024</v>
      </c>
      <c r="E41" s="31">
        <v>616558</v>
      </c>
      <c r="F41" s="31">
        <v>1085058</v>
      </c>
      <c r="G41" s="31">
        <f t="shared" ref="G41" si="14">SUM(C41:F41)</f>
        <v>1934640</v>
      </c>
      <c r="H41" s="32" t="s">
        <v>203</v>
      </c>
      <c r="I41" s="32">
        <v>360.18494623655909</v>
      </c>
      <c r="J41" s="32">
        <v>953.01303763440853</v>
      </c>
      <c r="K41" s="32">
        <v>1677.1729838709678</v>
      </c>
      <c r="L41" s="32">
        <f>H41+I41+J41+K41</f>
        <v>2990.3709677419356</v>
      </c>
    </row>
    <row r="42" spans="1:12" s="2" customFormat="1">
      <c r="A42" s="35"/>
      <c r="B42" s="35" t="s">
        <v>94</v>
      </c>
      <c r="C42" s="22">
        <v>0</v>
      </c>
      <c r="D42" s="22">
        <v>233024</v>
      </c>
      <c r="E42" s="22">
        <v>616558</v>
      </c>
      <c r="F42" s="22">
        <v>1085058</v>
      </c>
      <c r="G42" s="22">
        <f>C42+D42+E42+F42</f>
        <v>1934640</v>
      </c>
      <c r="H42" s="22"/>
      <c r="I42" s="22">
        <v>360.18494623655909</v>
      </c>
      <c r="J42" s="22">
        <v>953.01303763440853</v>
      </c>
      <c r="K42" s="22">
        <v>1677.1729838709678</v>
      </c>
      <c r="L42" s="22">
        <f>H42+I42+J42+K42</f>
        <v>2990.3709677419356</v>
      </c>
    </row>
    <row r="43" spans="1:12" s="10" customFormat="1" ht="16.5" customHeight="1">
      <c r="A43" s="37">
        <v>12</v>
      </c>
      <c r="B43" s="30" t="s">
        <v>20</v>
      </c>
      <c r="C43" s="41">
        <v>8027538</v>
      </c>
      <c r="D43" s="41">
        <v>1658933</v>
      </c>
      <c r="E43" s="41">
        <v>19051179</v>
      </c>
      <c r="F43" s="41">
        <v>3167141</v>
      </c>
      <c r="G43" s="31">
        <f t="shared" ref="G43:G47" si="15">SUM(C43:F43)</f>
        <v>31904791</v>
      </c>
      <c r="H43" s="42">
        <v>12408.156854838708</v>
      </c>
      <c r="I43" s="42">
        <v>2564.2109543010752</v>
      </c>
      <c r="J43" s="32">
        <v>29447.386895161286</v>
      </c>
      <c r="K43" s="32">
        <v>4895.4464381720427</v>
      </c>
      <c r="L43" s="32">
        <f>H43+I43+J43+K43</f>
        <v>49315.201142473117</v>
      </c>
    </row>
    <row r="44" spans="1:12" s="2" customFormat="1">
      <c r="A44" s="17"/>
      <c r="B44" s="17" t="s">
        <v>95</v>
      </c>
      <c r="C44" s="22">
        <v>7124730</v>
      </c>
      <c r="D44" s="22">
        <v>1658933</v>
      </c>
      <c r="E44" s="22">
        <v>18704970</v>
      </c>
      <c r="F44" s="22">
        <v>3013857</v>
      </c>
      <c r="G44" s="22">
        <f>G43-G45-G46</f>
        <v>30502490</v>
      </c>
      <c r="H44" s="22">
        <v>11012.6875</v>
      </c>
      <c r="I44" s="22">
        <v>2564.2109543010752</v>
      </c>
      <c r="J44" s="22">
        <v>28912.25201612903</v>
      </c>
      <c r="K44" s="22">
        <v>4658.5155241935481</v>
      </c>
      <c r="L44" s="22">
        <f t="shared" ref="L44:L72" si="16">H44+I44+J44+K44</f>
        <v>47147.665994623654</v>
      </c>
    </row>
    <row r="45" spans="1:12" s="2" customFormat="1">
      <c r="A45" s="17"/>
      <c r="B45" s="17" t="s">
        <v>96</v>
      </c>
      <c r="C45" s="22"/>
      <c r="D45" s="22"/>
      <c r="E45" s="69">
        <v>346209</v>
      </c>
      <c r="F45" s="69">
        <v>153284</v>
      </c>
      <c r="G45" s="22">
        <f t="shared" si="15"/>
        <v>499493</v>
      </c>
      <c r="H45" s="22"/>
      <c r="I45" s="22"/>
      <c r="J45" s="22">
        <v>535.13487903225803</v>
      </c>
      <c r="K45" s="22">
        <v>236.9309139784946</v>
      </c>
      <c r="L45" s="22">
        <f t="shared" si="16"/>
        <v>772.0657930107526</v>
      </c>
    </row>
    <row r="46" spans="1:12" s="2" customFormat="1">
      <c r="A46" s="17"/>
      <c r="B46" s="17" t="s">
        <v>97</v>
      </c>
      <c r="C46" s="22">
        <v>902808</v>
      </c>
      <c r="D46" s="22"/>
      <c r="E46" s="22"/>
      <c r="F46" s="22"/>
      <c r="G46" s="22">
        <f t="shared" si="15"/>
        <v>902808</v>
      </c>
      <c r="H46" s="22">
        <v>1395.4693548387097</v>
      </c>
      <c r="I46" s="22"/>
      <c r="J46" s="22"/>
      <c r="K46" s="22"/>
      <c r="L46" s="22">
        <f t="shared" si="16"/>
        <v>1395.4693548387097</v>
      </c>
    </row>
    <row r="47" spans="1:12" s="2" customFormat="1">
      <c r="A47" s="37">
        <v>13</v>
      </c>
      <c r="B47" s="30" t="s">
        <v>21</v>
      </c>
      <c r="C47" s="41">
        <v>0</v>
      </c>
      <c r="D47" s="41">
        <v>0</v>
      </c>
      <c r="E47" s="41">
        <v>724779</v>
      </c>
      <c r="F47" s="41">
        <v>518367</v>
      </c>
      <c r="G47" s="31">
        <f t="shared" si="15"/>
        <v>1243146</v>
      </c>
      <c r="H47" s="42" t="s">
        <v>203</v>
      </c>
      <c r="I47" s="42" t="s">
        <v>203</v>
      </c>
      <c r="J47" s="32">
        <v>1120.2901209677418</v>
      </c>
      <c r="K47" s="32">
        <v>801.23931451612896</v>
      </c>
      <c r="L47" s="32">
        <f>H47+I47+J47+K47</f>
        <v>1921.5294354838707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724779</v>
      </c>
      <c r="F48" s="22">
        <v>518367</v>
      </c>
      <c r="G48" s="22">
        <f t="shared" ref="G48" si="17">G47</f>
        <v>1243146</v>
      </c>
      <c r="H48" s="22"/>
      <c r="I48" s="22"/>
      <c r="J48" s="22">
        <v>1120.2901209677418</v>
      </c>
      <c r="K48" s="22">
        <v>801.23931451612896</v>
      </c>
      <c r="L48" s="22">
        <f t="shared" si="16"/>
        <v>1921.5294354838707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1580805</v>
      </c>
      <c r="F49" s="31">
        <v>265477</v>
      </c>
      <c r="G49" s="31">
        <f t="shared" ref="G49" si="18">SUM(C49:F49)</f>
        <v>1846282</v>
      </c>
      <c r="H49" s="32" t="s">
        <v>203</v>
      </c>
      <c r="I49" s="32" t="s">
        <v>203</v>
      </c>
      <c r="J49" s="32">
        <v>2443.4485887096771</v>
      </c>
      <c r="K49" s="32">
        <v>410.34751344086015</v>
      </c>
      <c r="L49" s="32">
        <f>H49+I49+J49+K49</f>
        <v>2853.7961021505371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632322</v>
      </c>
      <c r="F50" s="22">
        <v>7964</v>
      </c>
      <c r="G50" s="22">
        <f>SUM(C50:F50)</f>
        <v>640286</v>
      </c>
      <c r="H50" s="22"/>
      <c r="I50" s="22"/>
      <c r="J50" s="22">
        <v>977.37943548387091</v>
      </c>
      <c r="K50" s="22">
        <v>12.30994623655914</v>
      </c>
      <c r="L50" s="22">
        <f t="shared" si="16"/>
        <v>989.68938172042999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158081</v>
      </c>
      <c r="F51" s="22">
        <v>185834</v>
      </c>
      <c r="G51" s="22">
        <f t="shared" ref="G51:G55" si="19">SUM(C51:F51)</f>
        <v>343915</v>
      </c>
      <c r="H51" s="22"/>
      <c r="I51" s="22"/>
      <c r="J51" s="22">
        <v>244</v>
      </c>
      <c r="K51" s="22">
        <v>287.03756720430101</v>
      </c>
      <c r="L51" s="22">
        <f t="shared" si="16"/>
        <v>531.03756720430101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126464</v>
      </c>
      <c r="F52" s="22">
        <v>71679</v>
      </c>
      <c r="G52" s="22">
        <f t="shared" si="19"/>
        <v>198143</v>
      </c>
      <c r="H52" s="22"/>
      <c r="I52" s="22"/>
      <c r="J52" s="22">
        <v>195</v>
      </c>
      <c r="K52" s="22">
        <v>111</v>
      </c>
      <c r="L52" s="22">
        <f t="shared" si="16"/>
        <v>306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474242</v>
      </c>
      <c r="F53" s="22">
        <v>0</v>
      </c>
      <c r="G53" s="22">
        <f t="shared" si="19"/>
        <v>474242</v>
      </c>
      <c r="H53" s="22"/>
      <c r="I53" s="22"/>
      <c r="J53" s="22">
        <v>733</v>
      </c>
      <c r="K53" s="22">
        <v>0</v>
      </c>
      <c r="L53" s="22">
        <f t="shared" si="16"/>
        <v>733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79040</v>
      </c>
      <c r="F54" s="22">
        <v>0</v>
      </c>
      <c r="G54" s="22">
        <f t="shared" si="19"/>
        <v>79040</v>
      </c>
      <c r="H54" s="22"/>
      <c r="I54" s="22"/>
      <c r="J54" s="22">
        <v>122</v>
      </c>
      <c r="K54" s="22">
        <v>0</v>
      </c>
      <c r="L54" s="22">
        <f t="shared" si="16"/>
        <v>122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110656</v>
      </c>
      <c r="F55" s="22">
        <v>0</v>
      </c>
      <c r="G55" s="22">
        <f t="shared" si="19"/>
        <v>110656</v>
      </c>
      <c r="H55" s="22"/>
      <c r="I55" s="22"/>
      <c r="J55" s="22">
        <v>171</v>
      </c>
      <c r="K55" s="22">
        <v>0</v>
      </c>
      <c r="L55" s="22">
        <f t="shared" si="16"/>
        <v>171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122424</v>
      </c>
      <c r="F56" s="25">
        <v>277900</v>
      </c>
      <c r="G56" s="25">
        <f t="shared" ref="G56" si="20">SUM(C56:F56)</f>
        <v>400324</v>
      </c>
      <c r="H56" s="26" t="s">
        <v>203</v>
      </c>
      <c r="I56" s="26" t="s">
        <v>203</v>
      </c>
      <c r="J56" s="26">
        <v>189.23064516129031</v>
      </c>
      <c r="K56" s="26">
        <v>429.54973118279565</v>
      </c>
      <c r="L56" s="44">
        <f>H56+I56+J56+K56</f>
        <v>618.78037634408599</v>
      </c>
    </row>
    <row r="57" spans="1:13" s="2" customFormat="1">
      <c r="A57" s="17"/>
      <c r="B57" s="17" t="s">
        <v>105</v>
      </c>
      <c r="C57" s="22"/>
      <c r="D57" s="22"/>
      <c r="E57" s="22">
        <v>122424</v>
      </c>
      <c r="F57" s="22">
        <v>277900</v>
      </c>
      <c r="G57" s="22">
        <f>G56</f>
        <v>400324</v>
      </c>
      <c r="H57" s="22"/>
      <c r="I57" s="22"/>
      <c r="J57" s="22">
        <v>189.23064516129031</v>
      </c>
      <c r="K57" s="22">
        <v>429.54973118279565</v>
      </c>
      <c r="L57" s="22">
        <f t="shared" si="16"/>
        <v>618.78037634408599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628684</v>
      </c>
      <c r="F58" s="31">
        <v>283638</v>
      </c>
      <c r="G58" s="31">
        <f t="shared" ref="G58" si="21">SUM(C58:F58)</f>
        <v>912322</v>
      </c>
      <c r="H58" s="32" t="s">
        <v>203</v>
      </c>
      <c r="I58" s="32" t="s">
        <v>203</v>
      </c>
      <c r="J58" s="32">
        <v>971.75618279569881</v>
      </c>
      <c r="K58" s="32">
        <v>438.41895161290319</v>
      </c>
      <c r="L58" s="32">
        <f>H58+I58+J58+K58</f>
        <v>1410.1751344086019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628684</v>
      </c>
      <c r="F59" s="22">
        <v>283638</v>
      </c>
      <c r="G59" s="22">
        <f>G58</f>
        <v>912322</v>
      </c>
      <c r="H59" s="22"/>
      <c r="I59" s="22"/>
      <c r="J59" s="22">
        <v>971.75618279569881</v>
      </c>
      <c r="K59" s="22">
        <v>438.41895161290319</v>
      </c>
      <c r="L59" s="22">
        <f t="shared" si="16"/>
        <v>1410.1751344086019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566302</v>
      </c>
      <c r="F60" s="31">
        <v>484637</v>
      </c>
      <c r="G60" s="31">
        <f t="shared" ref="G60" si="22">SUM(C60:F60)</f>
        <v>1050939</v>
      </c>
      <c r="H60" s="32" t="s">
        <v>203</v>
      </c>
      <c r="I60" s="32" t="s">
        <v>203</v>
      </c>
      <c r="J60" s="32">
        <v>875.33239247311815</v>
      </c>
      <c r="K60" s="32">
        <v>749.10288978494611</v>
      </c>
      <c r="L60" s="32">
        <f>H60+I60+J60+K60</f>
        <v>1624.4352822580643</v>
      </c>
    </row>
    <row r="61" spans="1:13" s="2" customFormat="1">
      <c r="A61" s="17"/>
      <c r="B61" s="17" t="s">
        <v>107</v>
      </c>
      <c r="C61" s="22"/>
      <c r="D61" s="22"/>
      <c r="E61" s="22">
        <v>566302</v>
      </c>
      <c r="F61" s="22">
        <v>484637</v>
      </c>
      <c r="G61" s="22">
        <f>F61+E61</f>
        <v>1050939</v>
      </c>
      <c r="H61" s="22"/>
      <c r="I61" s="22"/>
      <c r="J61" s="22">
        <v>875.33239247311815</v>
      </c>
      <c r="K61" s="22">
        <v>749.10288978494611</v>
      </c>
      <c r="L61" s="22">
        <f t="shared" si="16"/>
        <v>1624.4352822580643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2357733</v>
      </c>
      <c r="F62" s="31">
        <v>1009824</v>
      </c>
      <c r="G62" s="31">
        <f t="shared" ref="G62" si="23">SUM(C62:F62)</f>
        <v>3367557</v>
      </c>
      <c r="H62" s="32" t="s">
        <v>203</v>
      </c>
      <c r="I62" s="32" t="s">
        <v>203</v>
      </c>
      <c r="J62" s="32">
        <v>3644.3453629032256</v>
      </c>
      <c r="K62" s="32">
        <v>1560.8838709677418</v>
      </c>
      <c r="L62" s="32">
        <f>H62+I62+J62+K62</f>
        <v>5205.2292338709676</v>
      </c>
    </row>
    <row r="63" spans="1:13">
      <c r="A63" s="45"/>
      <c r="B63" s="45" t="s">
        <v>108</v>
      </c>
      <c r="C63" s="22"/>
      <c r="D63" s="22"/>
      <c r="E63" s="22">
        <v>454571</v>
      </c>
      <c r="F63" s="22">
        <v>194694</v>
      </c>
      <c r="G63" s="63">
        <f>SUM(C63:F63)</f>
        <v>649265</v>
      </c>
      <c r="H63" s="63"/>
      <c r="I63" s="63"/>
      <c r="J63" s="63">
        <v>702.6299059139784</v>
      </c>
      <c r="K63" s="63">
        <v>300.9383064516129</v>
      </c>
      <c r="L63" s="63">
        <f t="shared" si="16"/>
        <v>1003.5682123655913</v>
      </c>
      <c r="M63" s="2"/>
    </row>
    <row r="64" spans="1:13">
      <c r="A64" s="45"/>
      <c r="B64" s="45" t="s">
        <v>109</v>
      </c>
      <c r="C64" s="22"/>
      <c r="D64" s="22"/>
      <c r="E64" s="22">
        <v>992606</v>
      </c>
      <c r="F64" s="22">
        <v>425136</v>
      </c>
      <c r="G64" s="63">
        <f t="shared" ref="G64:G65" si="24">SUM(C64:F64)</f>
        <v>1417742</v>
      </c>
      <c r="H64" s="63"/>
      <c r="I64" s="63"/>
      <c r="J64" s="63">
        <v>1534.2700268817205</v>
      </c>
      <c r="K64" s="63">
        <v>657.13225806451601</v>
      </c>
      <c r="L64" s="63">
        <f t="shared" si="16"/>
        <v>2191.4022849462363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910556</v>
      </c>
      <c r="F65" s="22">
        <v>389994</v>
      </c>
      <c r="G65" s="63">
        <f t="shared" si="24"/>
        <v>1300550</v>
      </c>
      <c r="H65" s="63"/>
      <c r="I65" s="63"/>
      <c r="J65" s="63">
        <v>1407.4454301075266</v>
      </c>
      <c r="K65" s="63">
        <v>602.81330645161279</v>
      </c>
      <c r="L65" s="63">
        <f t="shared" si="16"/>
        <v>2010.2587365591394</v>
      </c>
      <c r="M65" s="2"/>
    </row>
    <row r="66" spans="1:13">
      <c r="A66" s="37">
        <v>19</v>
      </c>
      <c r="B66" s="30" t="s">
        <v>27</v>
      </c>
      <c r="C66" s="31">
        <v>180996</v>
      </c>
      <c r="D66" s="31">
        <v>7199</v>
      </c>
      <c r="E66" s="31">
        <v>395188</v>
      </c>
      <c r="F66" s="31">
        <v>462749</v>
      </c>
      <c r="G66" s="31">
        <f t="shared" ref="G66" si="25">SUM(C66:F66)</f>
        <v>1046132</v>
      </c>
      <c r="H66" s="32">
        <v>279.76532258064515</v>
      </c>
      <c r="I66" s="32">
        <v>11.127486559139784</v>
      </c>
      <c r="J66" s="32">
        <v>610.84166666666658</v>
      </c>
      <c r="K66" s="32">
        <v>715.27063172043006</v>
      </c>
      <c r="L66" s="32">
        <f>H66+I66+J66+K66</f>
        <v>1617.0051075268816</v>
      </c>
    </row>
    <row r="67" spans="1:13">
      <c r="A67" s="45"/>
      <c r="B67" s="45" t="s">
        <v>111</v>
      </c>
      <c r="C67" s="22">
        <v>180996</v>
      </c>
      <c r="D67" s="22">
        <v>7199</v>
      </c>
      <c r="E67" s="22">
        <v>395188</v>
      </c>
      <c r="F67" s="22">
        <v>462749</v>
      </c>
      <c r="G67" s="22">
        <f t="shared" ref="G67" si="26">G66</f>
        <v>1046132</v>
      </c>
      <c r="H67" s="22">
        <v>279.76532258064515</v>
      </c>
      <c r="I67" s="22">
        <v>11.127486559139784</v>
      </c>
      <c r="J67" s="22">
        <v>610.84166666666658</v>
      </c>
      <c r="K67" s="22">
        <v>715.27063172043006</v>
      </c>
      <c r="L67" s="22">
        <f t="shared" si="16"/>
        <v>1617.0051075268816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4481355</v>
      </c>
      <c r="F68" s="31">
        <v>1998220</v>
      </c>
      <c r="G68" s="31">
        <f t="shared" ref="G68" si="27">SUM(C68:F68)</f>
        <v>6479575</v>
      </c>
      <c r="H68" s="32" t="s">
        <v>203</v>
      </c>
      <c r="I68" s="32" t="s">
        <v>203</v>
      </c>
      <c r="J68" s="32">
        <v>6926.8256048387084</v>
      </c>
      <c r="K68" s="32">
        <v>3088.6465053763441</v>
      </c>
      <c r="L68" s="32">
        <f>H68+I68+J68+K68</f>
        <v>10015.472110215052</v>
      </c>
    </row>
    <row r="69" spans="1:13">
      <c r="A69" s="45"/>
      <c r="B69" s="45" t="s">
        <v>112</v>
      </c>
      <c r="C69" s="22"/>
      <c r="D69" s="22"/>
      <c r="E69" s="22">
        <v>4481355</v>
      </c>
      <c r="F69" s="22">
        <v>1998220</v>
      </c>
      <c r="G69" s="63">
        <f>F69+E69</f>
        <v>6479575</v>
      </c>
      <c r="H69" s="63"/>
      <c r="I69" s="63"/>
      <c r="J69" s="63">
        <v>6926.8256048387084</v>
      </c>
      <c r="K69" s="63">
        <v>3088.6465053763441</v>
      </c>
      <c r="L69" s="63">
        <f t="shared" si="16"/>
        <v>10015.472110215052</v>
      </c>
    </row>
    <row r="70" spans="1:13">
      <c r="A70" s="37">
        <v>21</v>
      </c>
      <c r="B70" s="30" t="s">
        <v>29</v>
      </c>
      <c r="C70" s="31">
        <v>0</v>
      </c>
      <c r="D70" s="31">
        <v>0</v>
      </c>
      <c r="E70" s="31">
        <v>184429</v>
      </c>
      <c r="F70" s="31">
        <v>82308</v>
      </c>
      <c r="G70" s="31">
        <f t="shared" ref="G70" si="28">SUM(C70:F70)</f>
        <v>266737</v>
      </c>
      <c r="H70" s="32" t="s">
        <v>203</v>
      </c>
      <c r="I70" s="32" t="s">
        <v>203</v>
      </c>
      <c r="J70" s="32">
        <v>285.07170698924728</v>
      </c>
      <c r="K70" s="32">
        <v>127.22338709677418</v>
      </c>
      <c r="L70" s="32">
        <f>H70+I70+J70+K70</f>
        <v>412.29509408602144</v>
      </c>
    </row>
    <row r="71" spans="1:13">
      <c r="A71" s="45"/>
      <c r="B71" s="45" t="s">
        <v>114</v>
      </c>
      <c r="C71" s="22"/>
      <c r="D71" s="22"/>
      <c r="E71" s="22">
        <v>184429</v>
      </c>
      <c r="F71" s="22">
        <v>36215.519999999997</v>
      </c>
      <c r="G71" s="63">
        <f>E71+F71</f>
        <v>220644.52</v>
      </c>
      <c r="H71" s="63"/>
      <c r="I71" s="63"/>
      <c r="J71" s="63">
        <v>285.07170698924728</v>
      </c>
      <c r="K71" s="63">
        <v>55.978290322580634</v>
      </c>
      <c r="L71" s="63">
        <f t="shared" si="16"/>
        <v>341.04999731182789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46092.480000000003</v>
      </c>
      <c r="G72" s="63">
        <f>E72+F72</f>
        <v>46092.480000000003</v>
      </c>
      <c r="H72" s="63"/>
      <c r="I72" s="63"/>
      <c r="J72" s="63"/>
      <c r="K72" s="63">
        <v>71.245096774193541</v>
      </c>
      <c r="L72" s="63">
        <f t="shared" si="16"/>
        <v>71.245096774193541</v>
      </c>
    </row>
    <row r="73" spans="1:13">
      <c r="A73" s="36">
        <v>22</v>
      </c>
      <c r="B73" s="24" t="s">
        <v>30</v>
      </c>
      <c r="C73" s="25">
        <v>793578</v>
      </c>
      <c r="D73" s="25">
        <v>0</v>
      </c>
      <c r="E73" s="25">
        <v>1907403</v>
      </c>
      <c r="F73" s="25">
        <v>508628</v>
      </c>
      <c r="G73" s="25">
        <f t="shared" ref="G73" si="29">SUM(C73:F73)</f>
        <v>3209609</v>
      </c>
      <c r="H73" s="26">
        <v>1226.6326612903226</v>
      </c>
      <c r="I73" s="26" t="s">
        <v>203</v>
      </c>
      <c r="J73" s="26">
        <v>2948.2707661290324</v>
      </c>
      <c r="K73" s="26">
        <v>786.18575268817199</v>
      </c>
      <c r="L73" s="26">
        <f>H73+I73+J73+K73</f>
        <v>4961.0891801075268</v>
      </c>
    </row>
    <row r="74" spans="1:13">
      <c r="A74" s="45"/>
      <c r="B74" s="45" t="s">
        <v>115</v>
      </c>
      <c r="C74" s="22">
        <v>793578</v>
      </c>
      <c r="D74" s="22">
        <v>0</v>
      </c>
      <c r="E74" s="22">
        <v>1907403</v>
      </c>
      <c r="F74" s="22">
        <v>508628</v>
      </c>
      <c r="G74" s="63">
        <f>F74+E74+C74</f>
        <v>3209609</v>
      </c>
      <c r="H74" s="63">
        <v>1226.6326612903226</v>
      </c>
      <c r="I74" s="63"/>
      <c r="J74" s="63">
        <v>2948.2707661290324</v>
      </c>
      <c r="K74" s="63">
        <v>786.18575268817199</v>
      </c>
      <c r="L74" s="63">
        <f t="shared" ref="L74" si="30">L73</f>
        <v>4961.0891801075268</v>
      </c>
    </row>
    <row r="75" spans="1:13">
      <c r="A75" s="37">
        <v>23</v>
      </c>
      <c r="B75" s="30" t="s">
        <v>31</v>
      </c>
      <c r="C75" s="31">
        <v>815570</v>
      </c>
      <c r="D75" s="31">
        <v>4826</v>
      </c>
      <c r="E75" s="31">
        <v>384383</v>
      </c>
      <c r="F75" s="31">
        <v>439624</v>
      </c>
      <c r="G75" s="31">
        <f t="shared" ref="G75" si="31">SUM(C75:F75)</f>
        <v>1644403</v>
      </c>
      <c r="H75" s="32">
        <v>1260.6256720430108</v>
      </c>
      <c r="I75" s="32">
        <v>7.4595430107526877</v>
      </c>
      <c r="J75" s="32">
        <v>594.14038978494614</v>
      </c>
      <c r="K75" s="32">
        <v>679.52634408602148</v>
      </c>
      <c r="L75" s="32">
        <f>H75+I75+J75+K75</f>
        <v>2541.7519489247311</v>
      </c>
    </row>
    <row r="76" spans="1:13">
      <c r="A76" s="45"/>
      <c r="B76" s="45" t="s">
        <v>116</v>
      </c>
      <c r="C76" s="22">
        <v>815570</v>
      </c>
      <c r="D76" s="22">
        <v>4826</v>
      </c>
      <c r="E76" s="22">
        <v>69188.94</v>
      </c>
      <c r="F76" s="22">
        <v>37807.663999999997</v>
      </c>
      <c r="G76" s="63">
        <f>C76+D76+E76+F76</f>
        <v>927392.60399999993</v>
      </c>
      <c r="H76" s="63">
        <v>1260.6256720430108</v>
      </c>
      <c r="I76" s="63">
        <v>7.4595430107526877</v>
      </c>
      <c r="J76" s="63">
        <v>106.94527016129032</v>
      </c>
      <c r="K76" s="63">
        <v>58.439265591397842</v>
      </c>
      <c r="L76" s="63">
        <f t="shared" ref="L76:L77" si="32">SUM(H76:K76)</f>
        <v>1433.4697508064517</v>
      </c>
    </row>
    <row r="77" spans="1:13">
      <c r="A77" s="45"/>
      <c r="B77" s="45" t="s">
        <v>117</v>
      </c>
      <c r="C77" s="22"/>
      <c r="D77" s="22"/>
      <c r="E77" s="22">
        <v>315194.06</v>
      </c>
      <c r="F77" s="22">
        <v>401816.33600000001</v>
      </c>
      <c r="G77" s="63">
        <f>C77+D77+E77+F77</f>
        <v>717010.39599999995</v>
      </c>
      <c r="H77" s="63"/>
      <c r="I77" s="63"/>
      <c r="J77" s="63">
        <v>487.19511962365584</v>
      </c>
      <c r="K77" s="63">
        <v>621.08707849462371</v>
      </c>
      <c r="L77" s="63">
        <f t="shared" si="32"/>
        <v>1108.2821981182797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138408</v>
      </c>
      <c r="F78" s="31">
        <v>169923</v>
      </c>
      <c r="G78" s="31">
        <f t="shared" ref="G78" si="33">SUM(C78:F78)</f>
        <v>308331</v>
      </c>
      <c r="H78" s="32" t="s">
        <v>203</v>
      </c>
      <c r="I78" s="32" t="s">
        <v>203</v>
      </c>
      <c r="J78" s="32">
        <v>213.93709677419352</v>
      </c>
      <c r="K78" s="32">
        <v>262.64979838709678</v>
      </c>
      <c r="L78" s="32">
        <f>H78+I78+J78+K78</f>
        <v>476.58689516129027</v>
      </c>
    </row>
    <row r="79" spans="1:13">
      <c r="A79" s="45"/>
      <c r="B79" s="45" t="s">
        <v>118</v>
      </c>
      <c r="C79" s="22"/>
      <c r="D79" s="22"/>
      <c r="E79" s="22">
        <v>138408</v>
      </c>
      <c r="F79" s="22">
        <v>169923</v>
      </c>
      <c r="G79" s="22">
        <f>SUM(C79:F79)</f>
        <v>308331</v>
      </c>
      <c r="H79" s="63"/>
      <c r="I79" s="63"/>
      <c r="J79" s="63">
        <v>213.93709677419352</v>
      </c>
      <c r="K79" s="63">
        <v>262.64979838709678</v>
      </c>
      <c r="L79" s="63">
        <f>H79+I79+J79+K79</f>
        <v>476.58689516129027</v>
      </c>
    </row>
    <row r="80" spans="1:13">
      <c r="A80" s="37">
        <v>25</v>
      </c>
      <c r="B80" s="30" t="s">
        <v>33</v>
      </c>
      <c r="C80" s="31">
        <v>307740</v>
      </c>
      <c r="D80" s="31">
        <v>0</v>
      </c>
      <c r="E80" s="31">
        <v>1609925</v>
      </c>
      <c r="F80" s="31">
        <v>637144</v>
      </c>
      <c r="G80" s="31">
        <f t="shared" ref="G80:G86" si="34">SUM(C80:F80)</f>
        <v>2554809</v>
      </c>
      <c r="H80" s="32">
        <v>475.67338709677415</v>
      </c>
      <c r="I80" s="32" t="s">
        <v>203</v>
      </c>
      <c r="J80" s="32">
        <v>2488.4593413978496</v>
      </c>
      <c r="K80" s="32">
        <v>984.83279569892466</v>
      </c>
      <c r="L80" s="32">
        <f>H80+I80+J80+K80</f>
        <v>3948.9655241935484</v>
      </c>
    </row>
    <row r="81" spans="1:12">
      <c r="A81" s="45"/>
      <c r="B81" s="45" t="s">
        <v>119</v>
      </c>
      <c r="C81" s="22">
        <v>307740</v>
      </c>
      <c r="D81" s="22"/>
      <c r="E81" s="22">
        <v>294616</v>
      </c>
      <c r="F81" s="22">
        <v>326218</v>
      </c>
      <c r="G81" s="63">
        <f t="shared" si="34"/>
        <v>928574</v>
      </c>
      <c r="H81" s="63">
        <v>475.67338709677415</v>
      </c>
      <c r="I81" s="63"/>
      <c r="J81" s="63">
        <v>455.38763440860214</v>
      </c>
      <c r="K81" s="63">
        <v>504.23481182795695</v>
      </c>
      <c r="L81" s="63">
        <f t="shared" ref="L81:L85" si="35">H81+I81+J81+K81</f>
        <v>1435.2958333333331</v>
      </c>
    </row>
    <row r="82" spans="1:12">
      <c r="A82" s="45"/>
      <c r="B82" s="45" t="s">
        <v>120</v>
      </c>
      <c r="C82" s="22"/>
      <c r="D82" s="22"/>
      <c r="E82" s="22">
        <v>940196</v>
      </c>
      <c r="F82" s="22">
        <v>310926</v>
      </c>
      <c r="G82" s="63">
        <f t="shared" si="34"/>
        <v>1251122</v>
      </c>
      <c r="H82" s="63"/>
      <c r="I82" s="63"/>
      <c r="J82" s="63">
        <v>1453.259946236559</v>
      </c>
      <c r="K82" s="63">
        <v>480.59798387096771</v>
      </c>
      <c r="L82" s="63">
        <f t="shared" si="35"/>
        <v>1933.8579301075267</v>
      </c>
    </row>
    <row r="83" spans="1:12">
      <c r="A83" s="45"/>
      <c r="B83" s="45" t="s">
        <v>122</v>
      </c>
      <c r="C83" s="22"/>
      <c r="D83" s="22"/>
      <c r="E83" s="22">
        <v>19319</v>
      </c>
      <c r="F83" s="22"/>
      <c r="G83" s="63">
        <f t="shared" si="34"/>
        <v>19319</v>
      </c>
      <c r="H83" s="63"/>
      <c r="I83" s="63"/>
      <c r="J83" s="63">
        <v>29.861357526881715</v>
      </c>
      <c r="K83" s="63"/>
      <c r="L83" s="63">
        <f t="shared" si="35"/>
        <v>29.861357526881715</v>
      </c>
    </row>
    <row r="84" spans="1:12">
      <c r="A84" s="45"/>
      <c r="B84" s="45" t="s">
        <v>121</v>
      </c>
      <c r="C84" s="22"/>
      <c r="D84" s="22"/>
      <c r="E84" s="22">
        <v>347744</v>
      </c>
      <c r="F84" s="22"/>
      <c r="G84" s="63">
        <f t="shared" si="34"/>
        <v>347744</v>
      </c>
      <c r="H84" s="63"/>
      <c r="I84" s="63"/>
      <c r="J84" s="63">
        <v>537.50752688172031</v>
      </c>
      <c r="K84" s="63"/>
      <c r="L84" s="63">
        <f t="shared" si="35"/>
        <v>537.50752688172031</v>
      </c>
    </row>
    <row r="85" spans="1:12">
      <c r="A85" s="45"/>
      <c r="B85" s="45" t="s">
        <v>123</v>
      </c>
      <c r="C85" s="22"/>
      <c r="D85" s="22"/>
      <c r="E85" s="22">
        <v>8050</v>
      </c>
      <c r="F85" s="22"/>
      <c r="G85" s="63">
        <f t="shared" si="34"/>
        <v>8050</v>
      </c>
      <c r="H85" s="63"/>
      <c r="I85" s="63"/>
      <c r="J85" s="63">
        <v>12.44287634408602</v>
      </c>
      <c r="K85" s="63"/>
      <c r="L85" s="63">
        <f t="shared" si="35"/>
        <v>12.44287634408602</v>
      </c>
    </row>
    <row r="86" spans="1:12">
      <c r="A86" s="37">
        <v>26</v>
      </c>
      <c r="B86" s="30" t="s">
        <v>34</v>
      </c>
      <c r="C86" s="31">
        <v>0</v>
      </c>
      <c r="D86" s="31">
        <v>0</v>
      </c>
      <c r="E86" s="31">
        <v>1316187</v>
      </c>
      <c r="F86" s="31">
        <v>640574</v>
      </c>
      <c r="G86" s="31">
        <f t="shared" si="34"/>
        <v>1956761</v>
      </c>
      <c r="H86" s="32" t="s">
        <v>203</v>
      </c>
      <c r="I86" s="32" t="s">
        <v>203</v>
      </c>
      <c r="J86" s="32">
        <v>2034.4288306451613</v>
      </c>
      <c r="K86" s="32">
        <v>990.13454301075262</v>
      </c>
      <c r="L86" s="32">
        <f>H86+I86+J86+K86</f>
        <v>3024.5633736559139</v>
      </c>
    </row>
    <row r="87" spans="1:12">
      <c r="A87" s="45"/>
      <c r="B87" s="45" t="s">
        <v>124</v>
      </c>
      <c r="C87" s="22"/>
      <c r="D87" s="22"/>
      <c r="E87" s="22">
        <v>660990</v>
      </c>
      <c r="F87" s="22">
        <v>416501</v>
      </c>
      <c r="G87" s="63">
        <f>SUM(C87:F87)</f>
        <v>1077491</v>
      </c>
      <c r="H87" s="63"/>
      <c r="I87" s="63"/>
      <c r="J87" s="63">
        <v>1021.6915322580644</v>
      </c>
      <c r="K87" s="63">
        <v>643.78514784946242</v>
      </c>
      <c r="L87" s="63">
        <f t="shared" ref="L87:L92" si="36">H87+I87+J87+K87</f>
        <v>1665.4766801075268</v>
      </c>
    </row>
    <row r="88" spans="1:12">
      <c r="A88" s="45"/>
      <c r="B88" s="45" t="s">
        <v>127</v>
      </c>
      <c r="C88" s="22"/>
      <c r="D88" s="22"/>
      <c r="E88" s="22">
        <v>450794</v>
      </c>
      <c r="F88" s="22">
        <v>174236</v>
      </c>
      <c r="G88" s="63">
        <f t="shared" ref="G88:G92" si="37">SUM(C88:F88)</f>
        <v>625030</v>
      </c>
      <c r="H88" s="63"/>
      <c r="I88" s="63"/>
      <c r="J88" s="63">
        <v>696.79180107526872</v>
      </c>
      <c r="K88" s="63">
        <v>269.31639784946236</v>
      </c>
      <c r="L88" s="63">
        <f t="shared" si="36"/>
        <v>966.10819892473114</v>
      </c>
    </row>
    <row r="89" spans="1:12">
      <c r="A89" s="45"/>
      <c r="B89" s="45" t="s">
        <v>125</v>
      </c>
      <c r="C89" s="22"/>
      <c r="D89" s="22"/>
      <c r="E89" s="22">
        <v>137936</v>
      </c>
      <c r="F89" s="22">
        <v>1794</v>
      </c>
      <c r="G89" s="63">
        <f t="shared" si="37"/>
        <v>139730</v>
      </c>
      <c r="H89" s="63"/>
      <c r="I89" s="63"/>
      <c r="J89" s="63">
        <v>213.20752688172041</v>
      </c>
      <c r="K89" s="63">
        <v>2.7729838709677415</v>
      </c>
      <c r="L89" s="63">
        <f t="shared" si="36"/>
        <v>215.98051075268816</v>
      </c>
    </row>
    <row r="90" spans="1:12">
      <c r="A90" s="45"/>
      <c r="B90" s="45" t="s">
        <v>126</v>
      </c>
      <c r="C90" s="22"/>
      <c r="D90" s="22"/>
      <c r="E90" s="22">
        <v>11451</v>
      </c>
      <c r="F90" s="22"/>
      <c r="G90" s="63">
        <f t="shared" si="37"/>
        <v>11451</v>
      </c>
      <c r="H90" s="63"/>
      <c r="I90" s="63"/>
      <c r="J90" s="63">
        <v>17.699798387096774</v>
      </c>
      <c r="K90" s="63"/>
      <c r="L90" s="63">
        <f t="shared" si="36"/>
        <v>17.699798387096774</v>
      </c>
    </row>
    <row r="91" spans="1:12">
      <c r="A91" s="45"/>
      <c r="B91" s="45" t="s">
        <v>128</v>
      </c>
      <c r="C91" s="22"/>
      <c r="D91" s="22"/>
      <c r="E91" s="22">
        <v>20269</v>
      </c>
      <c r="F91" s="22">
        <v>26071</v>
      </c>
      <c r="G91" s="63">
        <f t="shared" si="37"/>
        <v>46340</v>
      </c>
      <c r="H91" s="63"/>
      <c r="I91" s="63"/>
      <c r="J91" s="63">
        <v>31.329771505376339</v>
      </c>
      <c r="K91" s="63">
        <v>40.297916666666659</v>
      </c>
      <c r="L91" s="63">
        <f t="shared" si="36"/>
        <v>71.627688172042994</v>
      </c>
    </row>
    <row r="92" spans="1:12">
      <c r="A92" s="45"/>
      <c r="B92" s="45" t="s">
        <v>129</v>
      </c>
      <c r="C92" s="22"/>
      <c r="D92" s="22"/>
      <c r="E92" s="22">
        <v>34747</v>
      </c>
      <c r="F92" s="22">
        <v>21972</v>
      </c>
      <c r="G92" s="63">
        <f t="shared" si="37"/>
        <v>56719</v>
      </c>
      <c r="H92" s="63"/>
      <c r="I92" s="63"/>
      <c r="J92" s="63">
        <v>53.708400537634404</v>
      </c>
      <c r="K92" s="63">
        <v>33.962096774193547</v>
      </c>
      <c r="L92" s="63">
        <f t="shared" si="36"/>
        <v>87.670497311827944</v>
      </c>
    </row>
    <row r="93" spans="1:12">
      <c r="A93" s="37">
        <v>27</v>
      </c>
      <c r="B93" s="30" t="s">
        <v>35</v>
      </c>
      <c r="C93" s="31">
        <v>462580</v>
      </c>
      <c r="D93" s="31">
        <v>0</v>
      </c>
      <c r="E93" s="31">
        <v>503755</v>
      </c>
      <c r="F93" s="31">
        <v>469857</v>
      </c>
      <c r="G93" s="31">
        <f t="shared" ref="G93" si="38">SUM(C93:F93)</f>
        <v>1436192</v>
      </c>
      <c r="H93" s="32">
        <v>715.00940860215053</v>
      </c>
      <c r="I93" s="32" t="s">
        <v>203</v>
      </c>
      <c r="J93" s="32">
        <v>778.65356182795699</v>
      </c>
      <c r="K93" s="32">
        <v>726.25745967741932</v>
      </c>
      <c r="L93" s="32">
        <f>H93+I93+J93+K93</f>
        <v>2219.920430107527</v>
      </c>
    </row>
    <row r="94" spans="1:12">
      <c r="A94" s="45"/>
      <c r="B94" s="45" t="s">
        <v>130</v>
      </c>
      <c r="C94" s="22">
        <v>462580</v>
      </c>
      <c r="D94" s="22">
        <v>0</v>
      </c>
      <c r="E94" s="22">
        <v>503755</v>
      </c>
      <c r="F94" s="22">
        <v>469857</v>
      </c>
      <c r="G94" s="63">
        <f>C94+D94+E94+F94</f>
        <v>1436192</v>
      </c>
      <c r="H94" s="63">
        <v>715.00940860215053</v>
      </c>
      <c r="I94" s="63"/>
      <c r="J94" s="63">
        <v>778.65356182795699</v>
      </c>
      <c r="K94" s="63">
        <v>726.25745967741932</v>
      </c>
      <c r="L94" s="63">
        <f>H94+I94+J94+K94</f>
        <v>2219.920430107527</v>
      </c>
    </row>
    <row r="95" spans="1:12">
      <c r="A95" s="37">
        <v>28</v>
      </c>
      <c r="B95" s="30" t="s">
        <v>36</v>
      </c>
      <c r="C95" s="31">
        <v>328536</v>
      </c>
      <c r="D95" s="31">
        <v>0</v>
      </c>
      <c r="E95" s="31">
        <v>1166038</v>
      </c>
      <c r="F95" s="31">
        <v>520234</v>
      </c>
      <c r="G95" s="31">
        <f t="shared" ref="G95:G98" si="39">SUM(C95:F95)</f>
        <v>2014808</v>
      </c>
      <c r="H95" s="32">
        <v>507.81774193548381</v>
      </c>
      <c r="I95" s="32" t="s">
        <v>203</v>
      </c>
      <c r="J95" s="32">
        <v>1802.3436827956987</v>
      </c>
      <c r="K95" s="32">
        <v>804.12513440860209</v>
      </c>
      <c r="L95" s="32">
        <f>H95+I95+J95+K95</f>
        <v>3114.2865591397849</v>
      </c>
    </row>
    <row r="96" spans="1:12">
      <c r="A96" s="45"/>
      <c r="B96" s="45" t="s">
        <v>131</v>
      </c>
      <c r="C96" s="22">
        <v>328536</v>
      </c>
      <c r="D96" s="22"/>
      <c r="E96" s="22">
        <v>1092578</v>
      </c>
      <c r="F96" s="22">
        <v>520234</v>
      </c>
      <c r="G96" s="63">
        <f>SUM(C96:F96)</f>
        <v>1941348</v>
      </c>
      <c r="H96" s="63">
        <v>507.81774193548381</v>
      </c>
      <c r="I96" s="63"/>
      <c r="J96" s="63">
        <v>1688.7966397849461</v>
      </c>
      <c r="K96" s="63">
        <v>804.12513440860209</v>
      </c>
      <c r="L96" s="63">
        <f t="shared" ref="L96:L110" si="40">H96+I96+J96+K96</f>
        <v>3000.7395161290324</v>
      </c>
    </row>
    <row r="97" spans="1:12">
      <c r="A97" s="45"/>
      <c r="B97" s="45" t="s">
        <v>97</v>
      </c>
      <c r="C97" s="22"/>
      <c r="D97" s="22"/>
      <c r="E97" s="22">
        <v>73460</v>
      </c>
      <c r="F97" s="22"/>
      <c r="G97" s="63">
        <f t="shared" si="39"/>
        <v>73460</v>
      </c>
      <c r="H97" s="63"/>
      <c r="I97" s="63"/>
      <c r="J97" s="63">
        <v>113.54704301075267</v>
      </c>
      <c r="K97" s="63"/>
      <c r="L97" s="63">
        <f t="shared" si="40"/>
        <v>113.54704301075267</v>
      </c>
    </row>
    <row r="98" spans="1:12">
      <c r="A98" s="37">
        <v>29</v>
      </c>
      <c r="B98" s="30" t="s">
        <v>37</v>
      </c>
      <c r="C98" s="31">
        <v>0</v>
      </c>
      <c r="D98" s="31">
        <v>0</v>
      </c>
      <c r="E98" s="31">
        <v>2557880</v>
      </c>
      <c r="F98" s="31">
        <v>1241881</v>
      </c>
      <c r="G98" s="31">
        <f t="shared" si="39"/>
        <v>3799761</v>
      </c>
      <c r="H98" s="32" t="s">
        <v>203</v>
      </c>
      <c r="I98" s="32" t="s">
        <v>203</v>
      </c>
      <c r="J98" s="32">
        <v>3953.7123655913974</v>
      </c>
      <c r="K98" s="32">
        <v>1919.5741263440857</v>
      </c>
      <c r="L98" s="32">
        <f>H98+I98+J98+K98</f>
        <v>5873.2864919354834</v>
      </c>
    </row>
    <row r="99" spans="1:12">
      <c r="A99" s="45"/>
      <c r="B99" s="45" t="s">
        <v>132</v>
      </c>
      <c r="C99" s="22">
        <v>0</v>
      </c>
      <c r="D99" s="22">
        <v>0</v>
      </c>
      <c r="E99" s="22">
        <v>2557880</v>
      </c>
      <c r="F99" s="22">
        <v>1241881</v>
      </c>
      <c r="G99" s="22">
        <f t="shared" ref="G99" si="41">G98</f>
        <v>3799761</v>
      </c>
      <c r="H99" s="63"/>
      <c r="I99" s="63"/>
      <c r="J99" s="63">
        <v>3953.7123655913974</v>
      </c>
      <c r="K99" s="63">
        <v>1919.5741263440857</v>
      </c>
      <c r="L99" s="63">
        <f t="shared" si="40"/>
        <v>5873.2864919354834</v>
      </c>
    </row>
    <row r="100" spans="1:12">
      <c r="A100" s="37">
        <v>30</v>
      </c>
      <c r="B100" s="30" t="s">
        <v>38</v>
      </c>
      <c r="C100" s="31">
        <v>0</v>
      </c>
      <c r="D100" s="31">
        <v>0</v>
      </c>
      <c r="E100" s="31">
        <v>580394</v>
      </c>
      <c r="F100" s="46">
        <v>440855</v>
      </c>
      <c r="G100" s="31">
        <f t="shared" ref="G100" si="42">SUM(C100:F100)</f>
        <v>1021249</v>
      </c>
      <c r="H100" s="32" t="s">
        <v>203</v>
      </c>
      <c r="I100" s="32" t="s">
        <v>203</v>
      </c>
      <c r="J100" s="32">
        <v>897.11438172043006</v>
      </c>
      <c r="K100" s="32">
        <v>681.42909946236546</v>
      </c>
      <c r="L100" s="32">
        <f t="shared" si="40"/>
        <v>1578.5434811827954</v>
      </c>
    </row>
    <row r="101" spans="1:12">
      <c r="A101" s="45"/>
      <c r="B101" s="45" t="s">
        <v>133</v>
      </c>
      <c r="C101" s="22"/>
      <c r="D101" s="22"/>
      <c r="E101" s="22">
        <v>580394</v>
      </c>
      <c r="F101" s="22">
        <v>440855</v>
      </c>
      <c r="G101" s="63">
        <f>E101+F101</f>
        <v>1021249</v>
      </c>
      <c r="H101" s="63"/>
      <c r="I101" s="63"/>
      <c r="J101" s="63">
        <v>897.11438172043006</v>
      </c>
      <c r="K101" s="63">
        <v>681.42909946236546</v>
      </c>
      <c r="L101" s="63">
        <f t="shared" si="40"/>
        <v>1578.5434811827954</v>
      </c>
    </row>
    <row r="102" spans="1:12">
      <c r="A102" s="36">
        <v>31</v>
      </c>
      <c r="B102" s="24" t="s">
        <v>39</v>
      </c>
      <c r="C102" s="25">
        <v>551089</v>
      </c>
      <c r="D102" s="25">
        <v>79592</v>
      </c>
      <c r="E102" s="25">
        <v>3513575</v>
      </c>
      <c r="F102" s="25">
        <v>1316209</v>
      </c>
      <c r="G102" s="25">
        <f t="shared" ref="G102" si="43">SUM(C102:F102)</f>
        <v>5460465</v>
      </c>
      <c r="H102" s="26">
        <v>851.81767473118282</v>
      </c>
      <c r="I102" s="26">
        <v>123.02526881720429</v>
      </c>
      <c r="J102" s="26">
        <v>5430.9290994623652</v>
      </c>
      <c r="K102" s="26">
        <v>2034.4628360215052</v>
      </c>
      <c r="L102" s="26">
        <f t="shared" si="40"/>
        <v>8440.2348790322576</v>
      </c>
    </row>
    <row r="103" spans="1:12">
      <c r="A103" s="45"/>
      <c r="B103" s="45" t="s">
        <v>134</v>
      </c>
      <c r="C103" s="22">
        <v>551089</v>
      </c>
      <c r="D103" s="22">
        <v>79592</v>
      </c>
      <c r="E103" s="22">
        <v>3513575</v>
      </c>
      <c r="F103" s="22">
        <v>1316209</v>
      </c>
      <c r="G103" s="63">
        <f>C103+D103+E103+F103</f>
        <v>5460465</v>
      </c>
      <c r="H103" s="63">
        <v>851.81767473118282</v>
      </c>
      <c r="I103" s="63"/>
      <c r="J103" s="63">
        <v>5430.9290994623652</v>
      </c>
      <c r="K103" s="63">
        <v>2034.4628360215052</v>
      </c>
      <c r="L103" s="63">
        <f t="shared" si="40"/>
        <v>8317.2096102150535</v>
      </c>
    </row>
    <row r="104" spans="1:12">
      <c r="A104" s="37">
        <v>32</v>
      </c>
      <c r="B104" s="30" t="s">
        <v>40</v>
      </c>
      <c r="C104" s="31">
        <v>0</v>
      </c>
      <c r="D104" s="31">
        <v>0</v>
      </c>
      <c r="E104" s="31">
        <v>345458</v>
      </c>
      <c r="F104" s="47">
        <v>40527</v>
      </c>
      <c r="G104" s="31">
        <f t="shared" ref="G104:G106" si="44">SUM(C104:F104)</f>
        <v>385985</v>
      </c>
      <c r="H104" s="32" t="s">
        <v>203</v>
      </c>
      <c r="I104" s="32" t="s">
        <v>203</v>
      </c>
      <c r="J104" s="32">
        <v>533.97405913978491</v>
      </c>
      <c r="K104" s="32">
        <v>62.642540322580636</v>
      </c>
      <c r="L104" s="32">
        <f t="shared" si="40"/>
        <v>596.61659946236557</v>
      </c>
    </row>
    <row r="105" spans="1:12" ht="30">
      <c r="A105" s="45"/>
      <c r="B105" s="48" t="s">
        <v>135</v>
      </c>
      <c r="C105" s="22"/>
      <c r="D105" s="22"/>
      <c r="E105" s="22">
        <v>345458</v>
      </c>
      <c r="F105" s="22">
        <v>40527</v>
      </c>
      <c r="G105" s="63">
        <f t="shared" si="44"/>
        <v>385985</v>
      </c>
      <c r="H105" s="63"/>
      <c r="I105" s="63"/>
      <c r="J105" s="63">
        <v>533.97405913978491</v>
      </c>
      <c r="K105" s="63">
        <v>62.642540322580636</v>
      </c>
      <c r="L105" s="63">
        <f t="shared" si="40"/>
        <v>596.61659946236557</v>
      </c>
    </row>
    <row r="106" spans="1:12">
      <c r="A106" s="36">
        <v>33</v>
      </c>
      <c r="B106" s="24" t="s">
        <v>41</v>
      </c>
      <c r="C106" s="25">
        <v>172998</v>
      </c>
      <c r="D106" s="25">
        <v>0</v>
      </c>
      <c r="E106" s="25">
        <v>107846</v>
      </c>
      <c r="F106" s="25">
        <v>89915</v>
      </c>
      <c r="G106" s="25">
        <f t="shared" si="44"/>
        <v>370759</v>
      </c>
      <c r="H106" s="26">
        <v>267.40282258064514</v>
      </c>
      <c r="I106" s="26" t="s">
        <v>203</v>
      </c>
      <c r="J106" s="26">
        <v>166.69744623655913</v>
      </c>
      <c r="K106" s="26">
        <v>138.98151881720429</v>
      </c>
      <c r="L106" s="26">
        <f t="shared" si="40"/>
        <v>573.08178763440856</v>
      </c>
    </row>
    <row r="107" spans="1:12">
      <c r="A107" s="45"/>
      <c r="B107" s="45" t="s">
        <v>136</v>
      </c>
      <c r="C107" s="22">
        <v>172998</v>
      </c>
      <c r="D107" s="22">
        <v>0</v>
      </c>
      <c r="E107" s="22">
        <v>107846</v>
      </c>
      <c r="F107" s="22">
        <v>89915</v>
      </c>
      <c r="G107" s="63">
        <f t="shared" ref="G107" si="45">G106</f>
        <v>370759</v>
      </c>
      <c r="H107" s="63">
        <v>267.40282258064514</v>
      </c>
      <c r="I107" s="63"/>
      <c r="J107" s="63">
        <v>166.69744623655913</v>
      </c>
      <c r="K107" s="63">
        <v>138.98151881720429</v>
      </c>
      <c r="L107" s="63">
        <f t="shared" si="40"/>
        <v>573.08178763440856</v>
      </c>
    </row>
    <row r="108" spans="1:12">
      <c r="A108" s="37">
        <v>34</v>
      </c>
      <c r="B108" s="30" t="s">
        <v>42</v>
      </c>
      <c r="C108" s="31">
        <v>0</v>
      </c>
      <c r="D108" s="31">
        <v>0</v>
      </c>
      <c r="E108" s="31">
        <v>223190.54300000009</v>
      </c>
      <c r="F108" s="31">
        <v>39227.089000000007</v>
      </c>
      <c r="G108" s="31">
        <f t="shared" ref="G108:G113" si="46">SUM(C108:F108)</f>
        <v>262417.6320000001</v>
      </c>
      <c r="H108" s="32" t="s">
        <v>203</v>
      </c>
      <c r="I108" s="32" t="s">
        <v>203</v>
      </c>
      <c r="J108" s="32">
        <v>344.98538232526892</v>
      </c>
      <c r="K108" s="32">
        <v>60.633269287634413</v>
      </c>
      <c r="L108" s="32">
        <f t="shared" si="40"/>
        <v>405.61865161290331</v>
      </c>
    </row>
    <row r="109" spans="1:12" ht="30">
      <c r="A109" s="45"/>
      <c r="B109" s="48" t="s">
        <v>138</v>
      </c>
      <c r="C109" s="22"/>
      <c r="D109" s="22"/>
      <c r="E109" s="22">
        <v>53565.730320000017</v>
      </c>
      <c r="F109" s="22">
        <v>2392.8524290000005</v>
      </c>
      <c r="G109" s="63">
        <f t="shared" si="46"/>
        <v>55958.582749000016</v>
      </c>
      <c r="H109" s="63"/>
      <c r="I109" s="63"/>
      <c r="J109" s="63">
        <v>82.796491758064533</v>
      </c>
      <c r="K109" s="63">
        <v>3.6986294265456996</v>
      </c>
      <c r="L109" s="63">
        <f t="shared" si="40"/>
        <v>86.495121184610227</v>
      </c>
    </row>
    <row r="110" spans="1:12" ht="30" customHeight="1">
      <c r="A110" s="45"/>
      <c r="B110" s="45" t="s">
        <v>137</v>
      </c>
      <c r="C110" s="22"/>
      <c r="D110" s="22"/>
      <c r="E110" s="22">
        <v>169624.81268000009</v>
      </c>
      <c r="F110" s="22">
        <v>36834.236571000009</v>
      </c>
      <c r="G110" s="63">
        <f t="shared" si="46"/>
        <v>206459.04925100011</v>
      </c>
      <c r="H110" s="63"/>
      <c r="I110" s="63"/>
      <c r="J110" s="63">
        <v>262.18889056720445</v>
      </c>
      <c r="K110" s="63">
        <v>56.934639861088719</v>
      </c>
      <c r="L110" s="63">
        <f t="shared" si="40"/>
        <v>319.12353042829318</v>
      </c>
    </row>
    <row r="111" spans="1:12">
      <c r="A111" s="37">
        <v>35</v>
      </c>
      <c r="B111" s="30" t="s">
        <v>43</v>
      </c>
      <c r="C111" s="31">
        <v>0</v>
      </c>
      <c r="D111" s="31">
        <v>191133</v>
      </c>
      <c r="E111" s="31">
        <v>605453</v>
      </c>
      <c r="F111" s="31">
        <v>604454</v>
      </c>
      <c r="G111" s="31">
        <f t="shared" si="46"/>
        <v>1401040</v>
      </c>
      <c r="H111" s="32" t="s">
        <v>203</v>
      </c>
      <c r="I111" s="32">
        <v>295.43407258064514</v>
      </c>
      <c r="J111" s="32">
        <v>935.8480510752687</v>
      </c>
      <c r="K111" s="32">
        <v>934.30389784946237</v>
      </c>
      <c r="L111" s="32">
        <f>H111+I111+J111+K111</f>
        <v>2165.5860215053763</v>
      </c>
    </row>
    <row r="112" spans="1:12">
      <c r="A112" s="45"/>
      <c r="B112" s="45" t="s">
        <v>139</v>
      </c>
      <c r="C112" s="22"/>
      <c r="D112" s="22">
        <v>191133</v>
      </c>
      <c r="E112" s="22">
        <v>605453</v>
      </c>
      <c r="F112" s="22">
        <v>604454</v>
      </c>
      <c r="G112" s="63">
        <f t="shared" si="46"/>
        <v>1401040</v>
      </c>
      <c r="H112" s="63"/>
      <c r="I112" s="63">
        <v>295.43407258064514</v>
      </c>
      <c r="J112" s="63">
        <v>935.8480510752687</v>
      </c>
      <c r="K112" s="63">
        <v>934.30389784946237</v>
      </c>
      <c r="L112" s="63">
        <f>H112+I112+J112+K112</f>
        <v>2165.5860215053763</v>
      </c>
    </row>
    <row r="113" spans="1:12">
      <c r="A113" s="37">
        <v>36</v>
      </c>
      <c r="B113" s="30" t="s">
        <v>44</v>
      </c>
      <c r="C113" s="31">
        <v>0</v>
      </c>
      <c r="D113" s="31">
        <v>0</v>
      </c>
      <c r="E113" s="31">
        <v>364569</v>
      </c>
      <c r="F113" s="31">
        <v>307064</v>
      </c>
      <c r="G113" s="31">
        <f t="shared" si="46"/>
        <v>671633</v>
      </c>
      <c r="H113" s="32" t="s">
        <v>203</v>
      </c>
      <c r="I113" s="32" t="s">
        <v>203</v>
      </c>
      <c r="J113" s="32">
        <v>563.51391129032254</v>
      </c>
      <c r="K113" s="32">
        <v>474.62849462365591</v>
      </c>
      <c r="L113" s="32">
        <f>H113+I113+J113+K113</f>
        <v>1038.1424059139786</v>
      </c>
    </row>
    <row r="114" spans="1:12">
      <c r="A114" s="45"/>
      <c r="B114" s="45" t="s">
        <v>140</v>
      </c>
      <c r="C114" s="22"/>
      <c r="D114" s="22"/>
      <c r="E114" s="22">
        <v>364569</v>
      </c>
      <c r="F114" s="22">
        <v>307064</v>
      </c>
      <c r="G114" s="63">
        <f>SUM(C114:F114)</f>
        <v>671633</v>
      </c>
      <c r="H114" s="63"/>
      <c r="I114" s="63"/>
      <c r="J114" s="63">
        <v>563.51391129032254</v>
      </c>
      <c r="K114" s="63">
        <v>474.62849462365591</v>
      </c>
      <c r="L114" s="63">
        <f>SUM(H114:K114)</f>
        <v>1038.1424059139786</v>
      </c>
    </row>
    <row r="115" spans="1:12">
      <c r="A115" s="37">
        <v>37</v>
      </c>
      <c r="B115" s="30" t="s">
        <v>45</v>
      </c>
      <c r="C115" s="31">
        <v>164968</v>
      </c>
      <c r="D115" s="31">
        <v>0</v>
      </c>
      <c r="E115" s="31">
        <v>1036963</v>
      </c>
      <c r="F115" s="31">
        <v>256862</v>
      </c>
      <c r="G115" s="31">
        <f t="shared" ref="G115:G125" si="47">SUM(C115:F115)</f>
        <v>1458793</v>
      </c>
      <c r="H115" s="32">
        <v>254.99086021505374</v>
      </c>
      <c r="I115" s="32" t="s">
        <v>203</v>
      </c>
      <c r="J115" s="32">
        <v>1602.8325940860216</v>
      </c>
      <c r="K115" s="32">
        <v>397.03131720430105</v>
      </c>
      <c r="L115" s="32">
        <f>H115+I115+J115+K115</f>
        <v>2254.8547715053764</v>
      </c>
    </row>
    <row r="116" spans="1:12">
      <c r="A116" s="45"/>
      <c r="B116" s="45" t="s">
        <v>146</v>
      </c>
      <c r="C116" s="22">
        <v>164968</v>
      </c>
      <c r="D116" s="22"/>
      <c r="E116" s="22">
        <v>304763</v>
      </c>
      <c r="F116" s="22">
        <v>66784</v>
      </c>
      <c r="G116" s="63">
        <f>SUM(C116:F116)</f>
        <v>536515</v>
      </c>
      <c r="H116" s="63">
        <v>254.99086021505374</v>
      </c>
      <c r="I116" s="63"/>
      <c r="J116" s="63">
        <v>471.07184139784943</v>
      </c>
      <c r="K116" s="63">
        <v>103.2279569892473</v>
      </c>
      <c r="L116" s="63">
        <f t="shared" ref="L116:L122" si="48">H116+I116+J116+K116</f>
        <v>829.29065860215053</v>
      </c>
    </row>
    <row r="117" spans="1:12">
      <c r="A117" s="45"/>
      <c r="B117" s="45" t="s">
        <v>141</v>
      </c>
      <c r="C117" s="22"/>
      <c r="D117" s="22"/>
      <c r="E117" s="22">
        <v>99341</v>
      </c>
      <c r="F117" s="22"/>
      <c r="G117" s="63">
        <f t="shared" si="47"/>
        <v>99341</v>
      </c>
      <c r="H117" s="63"/>
      <c r="I117" s="63"/>
      <c r="J117" s="63">
        <v>153.55127688172044</v>
      </c>
      <c r="K117" s="63"/>
      <c r="L117" s="63">
        <f t="shared" si="48"/>
        <v>153.55127688172044</v>
      </c>
    </row>
    <row r="118" spans="1:12">
      <c r="A118" s="45"/>
      <c r="B118" s="45" t="s">
        <v>142</v>
      </c>
      <c r="C118" s="22"/>
      <c r="D118" s="22"/>
      <c r="E118" s="22">
        <v>14932</v>
      </c>
      <c r="F118" s="22"/>
      <c r="G118" s="63">
        <f t="shared" si="47"/>
        <v>14932</v>
      </c>
      <c r="H118" s="63"/>
      <c r="I118" s="63"/>
      <c r="J118" s="63">
        <v>23.080376344086019</v>
      </c>
      <c r="K118" s="63"/>
      <c r="L118" s="63">
        <f t="shared" si="48"/>
        <v>23.080376344086019</v>
      </c>
    </row>
    <row r="119" spans="1:12">
      <c r="A119" s="45"/>
      <c r="B119" s="45" t="s">
        <v>143</v>
      </c>
      <c r="C119" s="22"/>
      <c r="D119" s="22"/>
      <c r="E119" s="22">
        <v>37538</v>
      </c>
      <c r="F119" s="22">
        <v>21088</v>
      </c>
      <c r="G119" s="63">
        <f t="shared" si="47"/>
        <v>58626</v>
      </c>
      <c r="H119" s="63"/>
      <c r="I119" s="63"/>
      <c r="J119" s="63">
        <v>58.022446236559134</v>
      </c>
      <c r="K119" s="63">
        <v>32.595698924731181</v>
      </c>
      <c r="L119" s="63">
        <f t="shared" si="48"/>
        <v>90.618145161290315</v>
      </c>
    </row>
    <row r="120" spans="1:12">
      <c r="A120" s="45"/>
      <c r="B120" s="45" t="s">
        <v>144</v>
      </c>
      <c r="C120" s="22"/>
      <c r="D120" s="22"/>
      <c r="E120" s="22">
        <v>31731</v>
      </c>
      <c r="F120" s="22">
        <v>32108</v>
      </c>
      <c r="G120" s="63">
        <f t="shared" si="47"/>
        <v>63839</v>
      </c>
      <c r="H120" s="63"/>
      <c r="I120" s="63"/>
      <c r="J120" s="63">
        <v>49.046572580645154</v>
      </c>
      <c r="K120" s="63">
        <v>49.629301075268813</v>
      </c>
      <c r="L120" s="63">
        <f t="shared" si="48"/>
        <v>98.675873655913961</v>
      </c>
    </row>
    <row r="121" spans="1:12">
      <c r="A121" s="45"/>
      <c r="B121" s="45" t="s">
        <v>145</v>
      </c>
      <c r="C121" s="22"/>
      <c r="D121" s="22"/>
      <c r="E121" s="22">
        <v>61285</v>
      </c>
      <c r="F121" s="22">
        <v>83352</v>
      </c>
      <c r="G121" s="63">
        <f t="shared" si="47"/>
        <v>144637</v>
      </c>
      <c r="H121" s="63"/>
      <c r="I121" s="63"/>
      <c r="J121" s="63">
        <v>94.728158602150529</v>
      </c>
      <c r="K121" s="63">
        <v>128.83709677419353</v>
      </c>
      <c r="L121" s="63">
        <f t="shared" si="48"/>
        <v>223.56525537634406</v>
      </c>
    </row>
    <row r="122" spans="1:12">
      <c r="A122" s="45"/>
      <c r="B122" s="45" t="s">
        <v>147</v>
      </c>
      <c r="C122" s="22"/>
      <c r="D122" s="22"/>
      <c r="E122" s="22">
        <v>487373</v>
      </c>
      <c r="F122" s="22">
        <v>53530</v>
      </c>
      <c r="G122" s="63">
        <f t="shared" si="47"/>
        <v>540903</v>
      </c>
      <c r="H122" s="63"/>
      <c r="I122" s="63"/>
      <c r="J122" s="63">
        <v>753.33192204301076</v>
      </c>
      <c r="K122" s="63">
        <v>82.741263440860209</v>
      </c>
      <c r="L122" s="63">
        <f t="shared" si="48"/>
        <v>836.07318548387093</v>
      </c>
    </row>
    <row r="123" spans="1:12">
      <c r="A123" s="37">
        <v>38</v>
      </c>
      <c r="B123" s="49" t="s">
        <v>46</v>
      </c>
      <c r="C123" s="50">
        <v>0</v>
      </c>
      <c r="D123" s="50">
        <v>0</v>
      </c>
      <c r="E123" s="50">
        <v>459037</v>
      </c>
      <c r="F123" s="50">
        <v>90354</v>
      </c>
      <c r="G123" s="31">
        <f t="shared" si="47"/>
        <v>549391</v>
      </c>
      <c r="H123" s="51" t="s">
        <v>203</v>
      </c>
      <c r="I123" s="51" t="s">
        <v>203</v>
      </c>
      <c r="J123" s="32">
        <v>709.5329973118279</v>
      </c>
      <c r="K123" s="32">
        <v>139.66008064516129</v>
      </c>
      <c r="L123" s="32">
        <f>H123+I123+J123+K123</f>
        <v>849.19307795698921</v>
      </c>
    </row>
    <row r="124" spans="1:12" ht="30">
      <c r="A124" s="45"/>
      <c r="B124" s="48" t="s">
        <v>148</v>
      </c>
      <c r="C124" s="22"/>
      <c r="D124" s="22"/>
      <c r="E124" s="22">
        <v>459037</v>
      </c>
      <c r="F124" s="22">
        <v>90354</v>
      </c>
      <c r="G124" s="63">
        <f t="shared" si="47"/>
        <v>549391</v>
      </c>
      <c r="H124" s="63"/>
      <c r="I124" s="63"/>
      <c r="J124" s="63">
        <v>709.5329973118279</v>
      </c>
      <c r="K124" s="63">
        <v>139.66008064516129</v>
      </c>
      <c r="L124" s="63">
        <f>SUM(H124:K124)</f>
        <v>849.19307795698921</v>
      </c>
    </row>
    <row r="125" spans="1:12">
      <c r="A125" s="37">
        <v>39</v>
      </c>
      <c r="B125" s="30" t="s">
        <v>47</v>
      </c>
      <c r="C125" s="31">
        <v>108549</v>
      </c>
      <c r="D125" s="31">
        <v>0</v>
      </c>
      <c r="E125" s="31">
        <v>2587279</v>
      </c>
      <c r="F125" s="31">
        <v>1882867</v>
      </c>
      <c r="G125" s="31">
        <f t="shared" si="47"/>
        <v>4578695</v>
      </c>
      <c r="H125" s="32">
        <v>167.78407258064516</v>
      </c>
      <c r="I125" s="32" t="s">
        <v>203</v>
      </c>
      <c r="J125" s="32">
        <v>3999.1543682795696</v>
      </c>
      <c r="K125" s="32">
        <v>2910.3454973118278</v>
      </c>
      <c r="L125" s="32">
        <f>H125+I125+J125+K125</f>
        <v>7077.2839381720423</v>
      </c>
    </row>
    <row r="126" spans="1:12">
      <c r="A126" s="45"/>
      <c r="B126" s="45" t="s">
        <v>149</v>
      </c>
      <c r="C126" s="22">
        <v>108549</v>
      </c>
      <c r="D126" s="22">
        <v>0</v>
      </c>
      <c r="E126" s="22">
        <v>2587279</v>
      </c>
      <c r="F126" s="22">
        <v>1882867</v>
      </c>
      <c r="G126" s="63">
        <f>C126+D126+E126+F126</f>
        <v>4578695</v>
      </c>
      <c r="H126" s="63">
        <v>167.78407258064516</v>
      </c>
      <c r="I126" s="63"/>
      <c r="J126" s="63">
        <v>3999.1543682795696</v>
      </c>
      <c r="K126" s="63">
        <v>2910.3454973118278</v>
      </c>
      <c r="L126" s="63">
        <f>H126+I126+J126+K126</f>
        <v>7077.2839381720423</v>
      </c>
    </row>
    <row r="127" spans="1:12">
      <c r="A127" s="37">
        <v>40</v>
      </c>
      <c r="B127" s="30" t="s">
        <v>48</v>
      </c>
      <c r="C127" s="31">
        <v>780537</v>
      </c>
      <c r="D127" s="31">
        <v>0</v>
      </c>
      <c r="E127" s="31">
        <v>7141814</v>
      </c>
      <c r="F127" s="31">
        <v>1956300</v>
      </c>
      <c r="G127" s="31">
        <f t="shared" ref="G127" si="49">SUM(C127:F127)</f>
        <v>9878651</v>
      </c>
      <c r="H127" s="32">
        <v>1206.4752016129032</v>
      </c>
      <c r="I127" s="32" t="s">
        <v>203</v>
      </c>
      <c r="J127" s="32">
        <v>11039.094220430106</v>
      </c>
      <c r="K127" s="32">
        <v>3023.8508064516127</v>
      </c>
      <c r="L127" s="32">
        <f>H127+I127+J127+K127</f>
        <v>15269.420228494622</v>
      </c>
    </row>
    <row r="128" spans="1:12">
      <c r="A128" s="45"/>
      <c r="B128" s="45" t="s">
        <v>150</v>
      </c>
      <c r="C128" s="22">
        <v>780537</v>
      </c>
      <c r="D128" s="22"/>
      <c r="E128" s="22">
        <v>2928143.7399999998</v>
      </c>
      <c r="F128" s="22">
        <v>645579</v>
      </c>
      <c r="G128" s="63">
        <f>SUM(C128:F128)</f>
        <v>4354259.74</v>
      </c>
      <c r="H128" s="63">
        <v>1206.4752016129032</v>
      </c>
      <c r="I128" s="63"/>
      <c r="J128" s="63">
        <v>4526.0286303763432</v>
      </c>
      <c r="K128" s="63">
        <v>997.87076612903218</v>
      </c>
      <c r="L128" s="63">
        <f>SUM(H128:K128)</f>
        <v>6730.3745981182783</v>
      </c>
    </row>
    <row r="129" spans="1:12">
      <c r="A129" s="45"/>
      <c r="B129" s="45" t="s">
        <v>151</v>
      </c>
      <c r="C129" s="22"/>
      <c r="D129" s="22"/>
      <c r="E129" s="22">
        <v>4213670.26</v>
      </c>
      <c r="F129" s="22">
        <v>1310721</v>
      </c>
      <c r="G129" s="63">
        <f>SUM(C129:F129)</f>
        <v>5524391.2599999998</v>
      </c>
      <c r="H129" s="63"/>
      <c r="I129" s="63"/>
      <c r="J129" s="63">
        <v>6513.0655900537631</v>
      </c>
      <c r="K129" s="63">
        <v>2025.9800403225804</v>
      </c>
      <c r="L129" s="63">
        <f>SUM(H129:K129)</f>
        <v>8539.045630376344</v>
      </c>
    </row>
    <row r="130" spans="1:12">
      <c r="A130" s="37">
        <v>41</v>
      </c>
      <c r="B130" s="30" t="s">
        <v>49</v>
      </c>
      <c r="C130" s="31">
        <v>0</v>
      </c>
      <c r="D130" s="31">
        <v>0</v>
      </c>
      <c r="E130" s="31">
        <v>475824</v>
      </c>
      <c r="F130" s="31">
        <v>343662</v>
      </c>
      <c r="G130" s="31">
        <f t="shared" ref="G130" si="50">SUM(C130:F130)</f>
        <v>819486</v>
      </c>
      <c r="H130" s="32" t="s">
        <v>203</v>
      </c>
      <c r="I130" s="32" t="s">
        <v>203</v>
      </c>
      <c r="J130" s="32">
        <v>735.48064516129023</v>
      </c>
      <c r="K130" s="32">
        <v>531.19798387096773</v>
      </c>
      <c r="L130" s="32">
        <f>H130+I130+J130+K130</f>
        <v>1266.678629032258</v>
      </c>
    </row>
    <row r="131" spans="1:12">
      <c r="A131" s="45"/>
      <c r="B131" s="45" t="s">
        <v>152</v>
      </c>
      <c r="C131" s="22"/>
      <c r="D131" s="22"/>
      <c r="E131" s="22">
        <v>475824</v>
      </c>
      <c r="F131" s="22">
        <v>343662</v>
      </c>
      <c r="G131" s="63">
        <f>F131+E131</f>
        <v>819486</v>
      </c>
      <c r="H131" s="63"/>
      <c r="I131" s="63"/>
      <c r="J131" s="63">
        <v>735.48064516129023</v>
      </c>
      <c r="K131" s="63">
        <v>531.19798387096773</v>
      </c>
      <c r="L131" s="63">
        <f>H131+I131+J131+K131</f>
        <v>1266.678629032258</v>
      </c>
    </row>
    <row r="132" spans="1:12">
      <c r="A132" s="37">
        <v>42</v>
      </c>
      <c r="B132" s="30" t="s">
        <v>50</v>
      </c>
      <c r="C132" s="52">
        <v>339852</v>
      </c>
      <c r="D132" s="31"/>
      <c r="E132" s="52">
        <v>2036253</v>
      </c>
      <c r="F132" s="52">
        <v>2002000</v>
      </c>
      <c r="G132" s="31">
        <f>SUM(C132:F132)</f>
        <v>4378105</v>
      </c>
      <c r="H132" s="32">
        <v>525.30887096774188</v>
      </c>
      <c r="I132" s="32" t="s">
        <v>203</v>
      </c>
      <c r="J132" s="32">
        <v>3147.4340725806451</v>
      </c>
      <c r="K132" s="32">
        <v>3094.489247311828</v>
      </c>
      <c r="L132" s="32">
        <f>H132+I132+J132+K132</f>
        <v>6767.2321908602153</v>
      </c>
    </row>
    <row r="133" spans="1:12">
      <c r="A133" s="45"/>
      <c r="B133" s="45" t="s">
        <v>153</v>
      </c>
      <c r="C133" s="22">
        <v>339852</v>
      </c>
      <c r="D133" s="22"/>
      <c r="E133" s="22">
        <v>182041</v>
      </c>
      <c r="F133" s="22">
        <v>339539</v>
      </c>
      <c r="G133" s="63">
        <f t="shared" ref="G133:G139" si="51">SUM(C133:F133)</f>
        <v>861432</v>
      </c>
      <c r="H133" s="63">
        <v>525.30887096774188</v>
      </c>
      <c r="I133" s="63"/>
      <c r="J133" s="63">
        <v>281.38057795698921</v>
      </c>
      <c r="K133" s="63">
        <v>524.82506720430104</v>
      </c>
      <c r="L133" s="63">
        <f>SUM(H133:K133)</f>
        <v>1331.514516129032</v>
      </c>
    </row>
    <row r="134" spans="1:12">
      <c r="A134" s="45"/>
      <c r="B134" s="45" t="s">
        <v>154</v>
      </c>
      <c r="C134" s="22"/>
      <c r="D134" s="22"/>
      <c r="E134" s="22">
        <v>876403</v>
      </c>
      <c r="F134" s="22">
        <v>952351</v>
      </c>
      <c r="G134" s="63">
        <f t="shared" si="51"/>
        <v>1828754</v>
      </c>
      <c r="H134" s="63"/>
      <c r="I134" s="63"/>
      <c r="J134" s="63">
        <v>1354.6551747311826</v>
      </c>
      <c r="K134" s="63">
        <v>1472.0479166666667</v>
      </c>
      <c r="L134" s="63">
        <f t="shared" ref="L134:L138" si="52">SUM(H134:K134)</f>
        <v>2826.7030913978492</v>
      </c>
    </row>
    <row r="135" spans="1:12">
      <c r="A135" s="45"/>
      <c r="B135" s="45" t="s">
        <v>155</v>
      </c>
      <c r="C135" s="22"/>
      <c r="D135" s="22"/>
      <c r="E135" s="22">
        <v>440849</v>
      </c>
      <c r="F135" s="22"/>
      <c r="G135" s="63">
        <f t="shared" si="51"/>
        <v>440849</v>
      </c>
      <c r="H135" s="63"/>
      <c r="I135" s="63"/>
      <c r="J135" s="63">
        <v>681.41982526881714</v>
      </c>
      <c r="K135" s="63"/>
      <c r="L135" s="63">
        <f t="shared" si="52"/>
        <v>681.41982526881714</v>
      </c>
    </row>
    <row r="136" spans="1:12">
      <c r="A136" s="45"/>
      <c r="B136" s="45" t="s">
        <v>199</v>
      </c>
      <c r="C136" s="22"/>
      <c r="D136" s="22"/>
      <c r="E136" s="22">
        <v>293831</v>
      </c>
      <c r="F136" s="22">
        <v>606406</v>
      </c>
      <c r="G136" s="63">
        <f t="shared" si="51"/>
        <v>900237</v>
      </c>
      <c r="H136" s="63"/>
      <c r="I136" s="63"/>
      <c r="J136" s="63">
        <v>454.17426075268816</v>
      </c>
      <c r="K136" s="63">
        <v>937.32110215053751</v>
      </c>
      <c r="L136" s="63">
        <f t="shared" si="52"/>
        <v>1391.4953629032257</v>
      </c>
    </row>
    <row r="137" spans="1:12">
      <c r="A137" s="45"/>
      <c r="B137" s="45" t="s">
        <v>200</v>
      </c>
      <c r="C137" s="22"/>
      <c r="D137" s="22"/>
      <c r="E137" s="22">
        <v>42354</v>
      </c>
      <c r="F137" s="22">
        <v>103704</v>
      </c>
      <c r="G137" s="63">
        <f t="shared" si="51"/>
        <v>146058</v>
      </c>
      <c r="H137" s="63"/>
      <c r="I137" s="63"/>
      <c r="J137" s="63">
        <v>65.466532258064518</v>
      </c>
      <c r="K137" s="63">
        <v>160.29516129032257</v>
      </c>
      <c r="L137" s="63">
        <f t="shared" si="52"/>
        <v>225.76169354838709</v>
      </c>
    </row>
    <row r="138" spans="1:12">
      <c r="A138" s="45"/>
      <c r="B138" s="45" t="s">
        <v>201</v>
      </c>
      <c r="C138" s="22"/>
      <c r="D138" s="22"/>
      <c r="E138" s="22">
        <v>200775</v>
      </c>
      <c r="F138" s="22"/>
      <c r="G138" s="63">
        <f t="shared" si="51"/>
        <v>200775</v>
      </c>
      <c r="H138" s="63"/>
      <c r="I138" s="63"/>
      <c r="J138" s="63">
        <v>310.33770161290323</v>
      </c>
      <c r="K138" s="63"/>
      <c r="L138" s="63">
        <f t="shared" si="52"/>
        <v>310.33770161290323</v>
      </c>
    </row>
    <row r="139" spans="1:12">
      <c r="A139" s="37">
        <v>43</v>
      </c>
      <c r="B139" s="30" t="s">
        <v>51</v>
      </c>
      <c r="C139" s="31">
        <v>1179912</v>
      </c>
      <c r="D139" s="31">
        <v>169544</v>
      </c>
      <c r="E139" s="52">
        <v>3843939</v>
      </c>
      <c r="F139" s="31">
        <v>882352</v>
      </c>
      <c r="G139" s="31">
        <f t="shared" si="51"/>
        <v>6075747</v>
      </c>
      <c r="H139" s="32">
        <v>1823.7887096774193</v>
      </c>
      <c r="I139" s="32">
        <v>262.06397849462365</v>
      </c>
      <c r="J139" s="32">
        <v>5941.5723790322581</v>
      </c>
      <c r="K139" s="32">
        <v>1363.8505376344085</v>
      </c>
      <c r="L139" s="32">
        <f>H139+I139+J139+K139</f>
        <v>9391.2756048387109</v>
      </c>
    </row>
    <row r="140" spans="1:12">
      <c r="A140" s="45"/>
      <c r="B140" s="45" t="s">
        <v>156</v>
      </c>
      <c r="C140" s="22">
        <v>1179912</v>
      </c>
      <c r="D140" s="22">
        <v>169544</v>
      </c>
      <c r="E140" s="22">
        <v>2282679</v>
      </c>
      <c r="F140" s="22">
        <v>695093</v>
      </c>
      <c r="G140" s="63">
        <f>C140+D140+E140+F140</f>
        <v>4327228</v>
      </c>
      <c r="H140" s="63">
        <v>1823.7887096774193</v>
      </c>
      <c r="I140" s="63">
        <v>262.06397849462365</v>
      </c>
      <c r="J140" s="63">
        <v>3528.3344758064509</v>
      </c>
      <c r="K140" s="63">
        <v>1074.404502688172</v>
      </c>
      <c r="L140" s="63">
        <f>H140+I140+J140+K140</f>
        <v>6688.5916666666662</v>
      </c>
    </row>
    <row r="141" spans="1:12">
      <c r="A141" s="45"/>
      <c r="B141" s="45" t="s">
        <v>157</v>
      </c>
      <c r="C141" s="22"/>
      <c r="D141" s="22"/>
      <c r="E141" s="22">
        <v>1527594</v>
      </c>
      <c r="F141" s="22">
        <v>171615</v>
      </c>
      <c r="G141" s="63">
        <f t="shared" ref="G141:G142" si="53">C141+D141+E141+F141</f>
        <v>1699209</v>
      </c>
      <c r="H141" s="63"/>
      <c r="I141" s="63"/>
      <c r="J141" s="63">
        <v>2361.2004032258064</v>
      </c>
      <c r="K141" s="63">
        <v>265.26512096774189</v>
      </c>
      <c r="L141" s="63">
        <f t="shared" ref="L141:L142" si="54">H141+I141+J141+K141</f>
        <v>2626.4655241935484</v>
      </c>
    </row>
    <row r="142" spans="1:12">
      <c r="A142" s="45"/>
      <c r="B142" s="45" t="s">
        <v>197</v>
      </c>
      <c r="C142" s="22"/>
      <c r="D142" s="22"/>
      <c r="E142" s="22">
        <v>33666</v>
      </c>
      <c r="F142" s="22">
        <v>15644</v>
      </c>
      <c r="G142" s="63">
        <f t="shared" si="53"/>
        <v>49310</v>
      </c>
      <c r="H142" s="63"/>
      <c r="I142" s="63"/>
      <c r="J142" s="63">
        <v>52.037499999999994</v>
      </c>
      <c r="K142" s="63">
        <v>24.180913978494623</v>
      </c>
      <c r="L142" s="63">
        <f t="shared" si="54"/>
        <v>76.218413978494624</v>
      </c>
    </row>
    <row r="143" spans="1:12">
      <c r="A143" s="37">
        <v>44</v>
      </c>
      <c r="B143" s="30" t="s">
        <v>52</v>
      </c>
      <c r="C143" s="31">
        <v>0</v>
      </c>
      <c r="D143" s="31">
        <v>8539</v>
      </c>
      <c r="E143" s="53">
        <v>2609971</v>
      </c>
      <c r="F143" s="51">
        <v>2158571</v>
      </c>
      <c r="G143" s="31">
        <f t="shared" ref="G143" si="55">SUM(C143:F143)</f>
        <v>4777081</v>
      </c>
      <c r="H143" s="32" t="s">
        <v>203</v>
      </c>
      <c r="I143" s="32">
        <v>13.198723118279569</v>
      </c>
      <c r="J143" s="32">
        <v>4034.2293682795694</v>
      </c>
      <c r="K143" s="32">
        <v>3336.5008736559139</v>
      </c>
      <c r="L143" s="32">
        <f>H143+I143+J143+K143</f>
        <v>7383.928965053763</v>
      </c>
    </row>
    <row r="144" spans="1:12">
      <c r="A144" s="45"/>
      <c r="B144" s="45" t="s">
        <v>158</v>
      </c>
      <c r="C144" s="22">
        <v>0</v>
      </c>
      <c r="D144" s="22">
        <v>8539</v>
      </c>
      <c r="E144" s="22">
        <v>2609971</v>
      </c>
      <c r="F144" s="22">
        <v>2158571</v>
      </c>
      <c r="G144" s="22">
        <f t="shared" ref="G144" si="56">G143</f>
        <v>4777081</v>
      </c>
      <c r="H144" s="63"/>
      <c r="I144" s="63">
        <v>13.198723118279569</v>
      </c>
      <c r="J144" s="63">
        <v>4034.2293682795694</v>
      </c>
      <c r="K144" s="63">
        <v>3336.5008736559139</v>
      </c>
      <c r="L144" s="63">
        <f t="shared" ref="L144:L155" si="57">H144+I144+J144+K144</f>
        <v>7383.928965053763</v>
      </c>
    </row>
    <row r="145" spans="1:12">
      <c r="A145" s="37">
        <v>45</v>
      </c>
      <c r="B145" s="30" t="s">
        <v>53</v>
      </c>
      <c r="C145" s="31">
        <v>0</v>
      </c>
      <c r="D145" s="31">
        <v>0</v>
      </c>
      <c r="E145" s="52">
        <v>862818</v>
      </c>
      <c r="F145" s="31">
        <v>531948</v>
      </c>
      <c r="G145" s="31">
        <f t="shared" ref="G145:G156" si="58">SUM(C145:F145)</f>
        <v>1394766</v>
      </c>
      <c r="H145" s="32" t="s">
        <v>203</v>
      </c>
      <c r="I145" s="32" t="s">
        <v>203</v>
      </c>
      <c r="J145" s="32">
        <v>1333.6568548387097</v>
      </c>
      <c r="K145" s="32">
        <v>822.23145161290313</v>
      </c>
      <c r="L145" s="32">
        <f t="shared" si="57"/>
        <v>2155.8883064516131</v>
      </c>
    </row>
    <row r="146" spans="1:12">
      <c r="A146" s="45"/>
      <c r="B146" s="45" t="s">
        <v>159</v>
      </c>
      <c r="C146" s="22"/>
      <c r="D146" s="22"/>
      <c r="E146" s="22">
        <v>862818</v>
      </c>
      <c r="F146" s="22">
        <v>531948</v>
      </c>
      <c r="G146" s="63">
        <f t="shared" si="58"/>
        <v>1394766</v>
      </c>
      <c r="H146" s="63"/>
      <c r="I146" s="63"/>
      <c r="J146" s="63">
        <v>1333.6568548387097</v>
      </c>
      <c r="K146" s="63">
        <v>822.23145161290313</v>
      </c>
      <c r="L146" s="63">
        <f t="shared" si="57"/>
        <v>2155.8883064516131</v>
      </c>
    </row>
    <row r="147" spans="1:12">
      <c r="A147" s="37">
        <v>46</v>
      </c>
      <c r="B147" s="30" t="s">
        <v>54</v>
      </c>
      <c r="C147" s="31">
        <v>76160</v>
      </c>
      <c r="D147" s="31">
        <v>0</v>
      </c>
      <c r="E147" s="31">
        <v>2029467</v>
      </c>
      <c r="F147" s="31">
        <v>531280</v>
      </c>
      <c r="G147" s="31">
        <f t="shared" si="58"/>
        <v>2636907</v>
      </c>
      <c r="H147" s="32">
        <v>117.72043010752687</v>
      </c>
      <c r="I147" s="32" t="s">
        <v>203</v>
      </c>
      <c r="J147" s="32">
        <v>3136.9449596774193</v>
      </c>
      <c r="K147" s="32">
        <v>821.19892473118273</v>
      </c>
      <c r="L147" s="32">
        <f t="shared" si="57"/>
        <v>4075.8643145161286</v>
      </c>
    </row>
    <row r="148" spans="1:12">
      <c r="A148" s="45"/>
      <c r="B148" s="45" t="s">
        <v>160</v>
      </c>
      <c r="C148" s="22">
        <v>76160</v>
      </c>
      <c r="D148" s="22"/>
      <c r="E148" s="22">
        <v>131915.35500000001</v>
      </c>
      <c r="F148" s="22">
        <v>63222.32</v>
      </c>
      <c r="G148" s="63">
        <f t="shared" si="58"/>
        <v>271297.67499999999</v>
      </c>
      <c r="H148" s="63">
        <v>117.72043010752687</v>
      </c>
      <c r="I148" s="63"/>
      <c r="J148" s="63">
        <v>203.90142237903225</v>
      </c>
      <c r="K148" s="63">
        <v>97.722672043010732</v>
      </c>
      <c r="L148" s="63">
        <f t="shared" si="57"/>
        <v>419.34452452956987</v>
      </c>
    </row>
    <row r="149" spans="1:12">
      <c r="A149" s="45"/>
      <c r="B149" s="45" t="s">
        <v>163</v>
      </c>
      <c r="C149" s="22"/>
      <c r="D149" s="22"/>
      <c r="E149" s="22">
        <v>52766.142</v>
      </c>
      <c r="F149" s="22"/>
      <c r="G149" s="63">
        <f t="shared" si="58"/>
        <v>52766.142</v>
      </c>
      <c r="H149" s="63"/>
      <c r="I149" s="63"/>
      <c r="J149" s="63">
        <v>81.560568951612893</v>
      </c>
      <c r="K149" s="63"/>
      <c r="L149" s="63">
        <f t="shared" si="57"/>
        <v>81.560568951612893</v>
      </c>
    </row>
    <row r="150" spans="1:12">
      <c r="A150" s="45"/>
      <c r="B150" s="45" t="s">
        <v>164</v>
      </c>
      <c r="C150" s="22"/>
      <c r="D150" s="22"/>
      <c r="E150" s="22">
        <v>162357.36000000002</v>
      </c>
      <c r="F150" s="22">
        <v>22313.760000000002</v>
      </c>
      <c r="G150" s="63">
        <f t="shared" si="58"/>
        <v>184671.12000000002</v>
      </c>
      <c r="H150" s="63"/>
      <c r="I150" s="63"/>
      <c r="J150" s="63">
        <v>250.95559677419357</v>
      </c>
      <c r="K150" s="63">
        <v>34.490354838709678</v>
      </c>
      <c r="L150" s="63">
        <f t="shared" si="57"/>
        <v>285.44595161290323</v>
      </c>
    </row>
    <row r="151" spans="1:12">
      <c r="A151" s="45"/>
      <c r="B151" s="45" t="s">
        <v>161</v>
      </c>
      <c r="C151" s="22"/>
      <c r="D151" s="22"/>
      <c r="E151" s="22">
        <v>681900.91200000001</v>
      </c>
      <c r="F151" s="22">
        <v>117412.88</v>
      </c>
      <c r="G151" s="63">
        <f t="shared" si="58"/>
        <v>799313.79200000002</v>
      </c>
      <c r="H151" s="63"/>
      <c r="I151" s="63"/>
      <c r="J151" s="63">
        <v>1054.0135064516128</v>
      </c>
      <c r="K151" s="63">
        <v>181.48496236559137</v>
      </c>
      <c r="L151" s="63">
        <f t="shared" si="57"/>
        <v>1235.4984688172042</v>
      </c>
    </row>
    <row r="152" spans="1:12">
      <c r="A152" s="45"/>
      <c r="B152" s="45" t="s">
        <v>167</v>
      </c>
      <c r="C152" s="22"/>
      <c r="D152" s="22"/>
      <c r="E152" s="22">
        <v>714372.38399999985</v>
      </c>
      <c r="F152" s="22">
        <v>215699.67999999993</v>
      </c>
      <c r="G152" s="63">
        <f t="shared" si="58"/>
        <v>930072.06399999978</v>
      </c>
      <c r="H152" s="63"/>
      <c r="I152" s="63"/>
      <c r="J152" s="63">
        <v>1104.2046258064513</v>
      </c>
      <c r="K152" s="63">
        <v>333.40676344086006</v>
      </c>
      <c r="L152" s="63">
        <f t="shared" si="57"/>
        <v>1437.6113892473113</v>
      </c>
    </row>
    <row r="153" spans="1:12">
      <c r="A153" s="45"/>
      <c r="B153" s="45" t="s">
        <v>166</v>
      </c>
      <c r="C153" s="22"/>
      <c r="D153" s="22"/>
      <c r="E153" s="22">
        <v>113650.152</v>
      </c>
      <c r="F153" s="22">
        <v>39846</v>
      </c>
      <c r="G153" s="63">
        <f t="shared" si="58"/>
        <v>153496.152</v>
      </c>
      <c r="H153" s="63"/>
      <c r="I153" s="63"/>
      <c r="J153" s="63">
        <v>175.66891774193547</v>
      </c>
      <c r="K153" s="63">
        <v>61.589919354838706</v>
      </c>
      <c r="L153" s="63">
        <f t="shared" si="57"/>
        <v>237.25883709677419</v>
      </c>
    </row>
    <row r="154" spans="1:12">
      <c r="A154" s="45"/>
      <c r="B154" s="45" t="s">
        <v>162</v>
      </c>
      <c r="C154" s="22"/>
      <c r="D154" s="22"/>
      <c r="E154" s="22">
        <v>103502.817</v>
      </c>
      <c r="F154" s="22">
        <v>26032.720000000001</v>
      </c>
      <c r="G154" s="63">
        <f t="shared" si="58"/>
        <v>129535.537</v>
      </c>
      <c r="H154" s="63"/>
      <c r="I154" s="63"/>
      <c r="J154" s="63">
        <v>159.98419294354835</v>
      </c>
      <c r="K154" s="63">
        <v>40.238747311827957</v>
      </c>
      <c r="L154" s="63">
        <f t="shared" si="57"/>
        <v>200.2229402553763</v>
      </c>
    </row>
    <row r="155" spans="1:12">
      <c r="A155" s="45"/>
      <c r="B155" s="45" t="s">
        <v>165</v>
      </c>
      <c r="C155" s="22"/>
      <c r="D155" s="22"/>
      <c r="E155" s="22">
        <v>69001.878000000012</v>
      </c>
      <c r="F155" s="22">
        <v>46752.639999999999</v>
      </c>
      <c r="G155" s="63">
        <f t="shared" si="58"/>
        <v>115754.51800000001</v>
      </c>
      <c r="H155" s="63"/>
      <c r="I155" s="63"/>
      <c r="J155" s="63">
        <v>106.65612862903227</v>
      </c>
      <c r="K155" s="63">
        <v>72.26550537634408</v>
      </c>
      <c r="L155" s="63">
        <f t="shared" si="57"/>
        <v>178.92163400537635</v>
      </c>
    </row>
    <row r="156" spans="1:12">
      <c r="A156" s="37">
        <v>47</v>
      </c>
      <c r="B156" s="30" t="s">
        <v>55</v>
      </c>
      <c r="C156" s="31">
        <v>366646</v>
      </c>
      <c r="D156" s="31">
        <v>0</v>
      </c>
      <c r="E156" s="52">
        <v>1006719</v>
      </c>
      <c r="F156" s="31">
        <v>334470</v>
      </c>
      <c r="G156" s="31">
        <f t="shared" si="58"/>
        <v>1707835</v>
      </c>
      <c r="H156" s="32">
        <v>566.72432795698921</v>
      </c>
      <c r="I156" s="32" t="s">
        <v>203</v>
      </c>
      <c r="J156" s="32">
        <v>1556.0844758064516</v>
      </c>
      <c r="K156" s="32">
        <v>516.98991935483866</v>
      </c>
      <c r="L156" s="32">
        <f>H156+I156+J156+K156</f>
        <v>2639.7987231182792</v>
      </c>
    </row>
    <row r="157" spans="1:12">
      <c r="A157" s="45"/>
      <c r="B157" s="45" t="s">
        <v>168</v>
      </c>
      <c r="C157" s="22">
        <v>366646</v>
      </c>
      <c r="D157" s="22">
        <v>0</v>
      </c>
      <c r="E157" s="22">
        <v>1006719</v>
      </c>
      <c r="F157" s="22">
        <v>334470</v>
      </c>
      <c r="G157" s="63">
        <f t="shared" ref="G157" si="59">G156*100%</f>
        <v>1707835</v>
      </c>
      <c r="H157" s="63">
        <v>566.72432795698921</v>
      </c>
      <c r="I157" s="63"/>
      <c r="J157" s="63">
        <v>1556.0844758064516</v>
      </c>
      <c r="K157" s="63">
        <v>516.98991935483866</v>
      </c>
      <c r="L157" s="63">
        <f>SUM(H157:K157)</f>
        <v>2639.7987231182792</v>
      </c>
    </row>
    <row r="158" spans="1:12">
      <c r="A158" s="37">
        <v>48</v>
      </c>
      <c r="B158" s="30" t="s">
        <v>56</v>
      </c>
      <c r="C158" s="31">
        <v>0</v>
      </c>
      <c r="D158" s="31">
        <v>8706</v>
      </c>
      <c r="E158" s="52">
        <v>1030927</v>
      </c>
      <c r="F158" s="31">
        <v>654699</v>
      </c>
      <c r="G158" s="31">
        <f t="shared" ref="G158" si="60">SUM(C158:F158)</f>
        <v>1694332</v>
      </c>
      <c r="H158" s="32" t="s">
        <v>203</v>
      </c>
      <c r="I158" s="32">
        <v>13.456854838709676</v>
      </c>
      <c r="J158" s="32">
        <v>1593.5027553763439</v>
      </c>
      <c r="K158" s="32">
        <v>1011.9675403225806</v>
      </c>
      <c r="L158" s="32">
        <f t="shared" ref="L158:L197" si="61">SUM(H158:K158)</f>
        <v>2618.9271505376341</v>
      </c>
    </row>
    <row r="159" spans="1:12">
      <c r="A159" s="45"/>
      <c r="B159" s="45" t="s">
        <v>169</v>
      </c>
      <c r="C159" s="22"/>
      <c r="D159" s="22">
        <v>8706</v>
      </c>
      <c r="E159" s="22">
        <v>1030927</v>
      </c>
      <c r="F159" s="22">
        <v>654699</v>
      </c>
      <c r="G159" s="63">
        <f t="shared" ref="G159" si="62">G158*100%</f>
        <v>1694332</v>
      </c>
      <c r="H159" s="63"/>
      <c r="I159" s="63">
        <v>13.456854838709676</v>
      </c>
      <c r="J159" s="63">
        <v>1593.5027553763439</v>
      </c>
      <c r="K159" s="63">
        <v>1011.9675403225806</v>
      </c>
      <c r="L159" s="63">
        <f t="shared" si="61"/>
        <v>2618.9271505376341</v>
      </c>
    </row>
    <row r="160" spans="1:12">
      <c r="A160" s="37">
        <v>49</v>
      </c>
      <c r="B160" s="30" t="s">
        <v>57</v>
      </c>
      <c r="C160" s="31">
        <v>0</v>
      </c>
      <c r="D160" s="31">
        <v>0</v>
      </c>
      <c r="E160" s="52">
        <v>109722</v>
      </c>
      <c r="F160" s="31">
        <v>180776</v>
      </c>
      <c r="G160" s="31">
        <f t="shared" ref="G160" si="63">SUM(C160:F160)</f>
        <v>290498</v>
      </c>
      <c r="H160" s="32" t="s">
        <v>203</v>
      </c>
      <c r="I160" s="32" t="s">
        <v>203</v>
      </c>
      <c r="J160" s="32">
        <v>169.59717741935481</v>
      </c>
      <c r="K160" s="32">
        <v>279.42526881720426</v>
      </c>
      <c r="L160" s="32">
        <f t="shared" si="61"/>
        <v>449.02244623655906</v>
      </c>
    </row>
    <row r="161" spans="1:12">
      <c r="A161" s="45"/>
      <c r="B161" s="45" t="s">
        <v>170</v>
      </c>
      <c r="C161" s="22"/>
      <c r="D161" s="22"/>
      <c r="E161" s="22">
        <v>109722</v>
      </c>
      <c r="F161" s="22">
        <v>180776</v>
      </c>
      <c r="G161" s="63">
        <f>G160</f>
        <v>290498</v>
      </c>
      <c r="H161" s="63"/>
      <c r="I161" s="63"/>
      <c r="J161" s="63">
        <v>169.59717741935481</v>
      </c>
      <c r="K161" s="63">
        <v>279.42526881720426</v>
      </c>
      <c r="L161" s="63">
        <f t="shared" si="61"/>
        <v>449.02244623655906</v>
      </c>
    </row>
    <row r="162" spans="1:12">
      <c r="A162" s="37">
        <v>50</v>
      </c>
      <c r="B162" s="30" t="s">
        <v>58</v>
      </c>
      <c r="C162" s="31">
        <v>1205</v>
      </c>
      <c r="D162" s="31">
        <v>0</v>
      </c>
      <c r="E162" s="52">
        <v>2797341</v>
      </c>
      <c r="F162" s="31">
        <v>330786</v>
      </c>
      <c r="G162" s="31">
        <f t="shared" ref="G162" si="64">SUM(C162:F162)</f>
        <v>3129332</v>
      </c>
      <c r="H162" s="32">
        <v>1.862567204301075</v>
      </c>
      <c r="I162" s="32" t="s">
        <v>203</v>
      </c>
      <c r="J162" s="32">
        <v>4323.8469758064512</v>
      </c>
      <c r="K162" s="32">
        <v>511.29556451612899</v>
      </c>
      <c r="L162" s="32">
        <f t="shared" si="61"/>
        <v>4837.0051075268811</v>
      </c>
    </row>
    <row r="163" spans="1:12">
      <c r="A163" s="45"/>
      <c r="B163" s="45" t="s">
        <v>171</v>
      </c>
      <c r="C163" s="22">
        <v>1205</v>
      </c>
      <c r="D163" s="22">
        <v>0</v>
      </c>
      <c r="E163" s="22">
        <v>2797341</v>
      </c>
      <c r="F163" s="22">
        <v>330786</v>
      </c>
      <c r="G163" s="63">
        <f t="shared" ref="G163" si="65">G162*100%</f>
        <v>3129332</v>
      </c>
      <c r="H163" s="63">
        <v>1.862567204301075</v>
      </c>
      <c r="I163" s="63"/>
      <c r="J163" s="63">
        <v>4323.8469758064512</v>
      </c>
      <c r="K163" s="63">
        <v>511.29556451612899</v>
      </c>
      <c r="L163" s="63">
        <f t="shared" si="61"/>
        <v>4837.0051075268811</v>
      </c>
    </row>
    <row r="164" spans="1:12">
      <c r="A164" s="37">
        <v>51</v>
      </c>
      <c r="B164" s="30" t="s">
        <v>59</v>
      </c>
      <c r="C164" s="31">
        <v>779302</v>
      </c>
      <c r="D164" s="31">
        <v>0</v>
      </c>
      <c r="E164" s="31">
        <v>936595</v>
      </c>
      <c r="F164" s="31">
        <v>1282031</v>
      </c>
      <c r="G164" s="31">
        <f t="shared" ref="G164:G193" si="66">SUM(C164:F164)</f>
        <v>2997928</v>
      </c>
      <c r="H164" s="32">
        <v>1204.5662634408602</v>
      </c>
      <c r="I164" s="32" t="s">
        <v>203</v>
      </c>
      <c r="J164" s="32">
        <v>1447.6938844086021</v>
      </c>
      <c r="K164" s="32">
        <v>1981.6339381720429</v>
      </c>
      <c r="L164" s="32">
        <f t="shared" si="61"/>
        <v>4633.8940860215052</v>
      </c>
    </row>
    <row r="165" spans="1:12">
      <c r="A165" s="45"/>
      <c r="B165" s="45" t="s">
        <v>172</v>
      </c>
      <c r="C165" s="22">
        <v>779302</v>
      </c>
      <c r="D165" s="22"/>
      <c r="E165" s="22">
        <v>787395</v>
      </c>
      <c r="F165" s="22">
        <v>1135331</v>
      </c>
      <c r="G165" s="63">
        <f>SUM(C165:F165)</f>
        <v>2702028</v>
      </c>
      <c r="H165" s="63">
        <v>1204.5662634408602</v>
      </c>
      <c r="I165" s="63"/>
      <c r="J165" s="63">
        <v>1217.0756048387095</v>
      </c>
      <c r="K165" s="63">
        <v>1754.8799059139783</v>
      </c>
      <c r="L165" s="63">
        <f t="shared" si="61"/>
        <v>4176.5217741935485</v>
      </c>
    </row>
    <row r="166" spans="1:12">
      <c r="A166" s="45"/>
      <c r="B166" s="45" t="s">
        <v>173</v>
      </c>
      <c r="C166" s="22"/>
      <c r="D166" s="22"/>
      <c r="E166" s="22">
        <v>149200</v>
      </c>
      <c r="F166" s="22">
        <v>115775</v>
      </c>
      <c r="G166" s="63">
        <f t="shared" si="66"/>
        <v>264975</v>
      </c>
      <c r="H166" s="63"/>
      <c r="I166" s="63"/>
      <c r="J166" s="63">
        <v>230.61827956989245</v>
      </c>
      <c r="K166" s="63">
        <v>178.9532930107527</v>
      </c>
      <c r="L166" s="63">
        <f t="shared" si="61"/>
        <v>409.57157258064512</v>
      </c>
    </row>
    <row r="167" spans="1:12">
      <c r="A167" s="45"/>
      <c r="B167" s="45" t="s">
        <v>174</v>
      </c>
      <c r="C167" s="22"/>
      <c r="D167" s="22"/>
      <c r="E167" s="22"/>
      <c r="F167" s="22">
        <v>30925</v>
      </c>
      <c r="G167" s="63">
        <f t="shared" si="66"/>
        <v>30925</v>
      </c>
      <c r="H167" s="63"/>
      <c r="I167" s="63"/>
      <c r="J167" s="63"/>
      <c r="K167" s="63">
        <v>47.800739247311817</v>
      </c>
      <c r="L167" s="63">
        <f t="shared" si="61"/>
        <v>47.800739247311817</v>
      </c>
    </row>
    <row r="168" spans="1:12">
      <c r="A168" s="37">
        <v>52</v>
      </c>
      <c r="B168" s="30" t="s">
        <v>60</v>
      </c>
      <c r="C168" s="31">
        <v>586102</v>
      </c>
      <c r="D168" s="31"/>
      <c r="E168" s="31">
        <v>1502200</v>
      </c>
      <c r="F168" s="31">
        <v>956205</v>
      </c>
      <c r="G168" s="31">
        <f t="shared" si="66"/>
        <v>3044507</v>
      </c>
      <c r="H168" s="32">
        <v>905.93723118279559</v>
      </c>
      <c r="I168" s="32" t="s">
        <v>203</v>
      </c>
      <c r="J168" s="32">
        <v>2321.9489247311826</v>
      </c>
      <c r="K168" s="32">
        <v>1478.0050403225805</v>
      </c>
      <c r="L168" s="32">
        <f t="shared" si="61"/>
        <v>4705.8911962365582</v>
      </c>
    </row>
    <row r="169" spans="1:12">
      <c r="A169" s="45"/>
      <c r="B169" s="45" t="s">
        <v>184</v>
      </c>
      <c r="C169" s="22">
        <v>586102</v>
      </c>
      <c r="D169" s="22"/>
      <c r="E169" s="22">
        <v>1502200</v>
      </c>
      <c r="F169" s="22">
        <v>956205</v>
      </c>
      <c r="G169" s="63">
        <f t="shared" si="66"/>
        <v>3044507</v>
      </c>
      <c r="H169" s="63">
        <v>905.93723118279559</v>
      </c>
      <c r="I169" s="63"/>
      <c r="J169" s="63">
        <v>2321.9489247311826</v>
      </c>
      <c r="K169" s="63">
        <v>1478.0050403225805</v>
      </c>
      <c r="L169" s="63">
        <f t="shared" si="61"/>
        <v>4705.8911962365582</v>
      </c>
    </row>
    <row r="170" spans="1:12">
      <c r="A170" s="37">
        <v>53</v>
      </c>
      <c r="B170" s="30" t="s">
        <v>61</v>
      </c>
      <c r="C170" s="31">
        <v>160354</v>
      </c>
      <c r="D170" s="31">
        <v>0</v>
      </c>
      <c r="E170" s="31">
        <v>1611830</v>
      </c>
      <c r="F170" s="31">
        <v>680093</v>
      </c>
      <c r="G170" s="31">
        <f t="shared" si="66"/>
        <v>2452277</v>
      </c>
      <c r="H170" s="32">
        <v>247.85900537634407</v>
      </c>
      <c r="I170" s="32" t="s">
        <v>203</v>
      </c>
      <c r="J170" s="32">
        <v>2491.4038978494618</v>
      </c>
      <c r="K170" s="32">
        <v>1051.2190188172042</v>
      </c>
      <c r="L170" s="32">
        <f t="shared" si="61"/>
        <v>3790.4819220430099</v>
      </c>
    </row>
    <row r="171" spans="1:12">
      <c r="A171" s="45"/>
      <c r="B171" s="45" t="s">
        <v>185</v>
      </c>
      <c r="C171" s="22"/>
      <c r="D171" s="22"/>
      <c r="E171" s="22">
        <v>169328</v>
      </c>
      <c r="F171" s="22">
        <v>74928</v>
      </c>
      <c r="G171" s="63">
        <f t="shared" si="66"/>
        <v>244256</v>
      </c>
      <c r="H171" s="63"/>
      <c r="I171" s="63"/>
      <c r="J171" s="63">
        <v>261.73010752688168</v>
      </c>
      <c r="K171" s="63">
        <v>115.81612903225805</v>
      </c>
      <c r="L171" s="63">
        <f t="shared" si="61"/>
        <v>377.54623655913974</v>
      </c>
    </row>
    <row r="172" spans="1:12">
      <c r="A172" s="45"/>
      <c r="B172" s="45" t="s">
        <v>186</v>
      </c>
      <c r="C172" s="22"/>
      <c r="D172" s="22"/>
      <c r="E172" s="22">
        <v>108712</v>
      </c>
      <c r="F172" s="22">
        <v>105996</v>
      </c>
      <c r="G172" s="63">
        <f t="shared" si="66"/>
        <v>214708</v>
      </c>
      <c r="H172" s="63"/>
      <c r="I172" s="63"/>
      <c r="J172" s="63">
        <v>168.03602150537634</v>
      </c>
      <c r="K172" s="63">
        <v>163.83790322580643</v>
      </c>
      <c r="L172" s="63">
        <f t="shared" si="61"/>
        <v>331.8739247311828</v>
      </c>
    </row>
    <row r="173" spans="1:12">
      <c r="A173" s="45"/>
      <c r="B173" s="45" t="s">
        <v>187</v>
      </c>
      <c r="C173" s="22"/>
      <c r="D173" s="22"/>
      <c r="E173" s="22">
        <v>17068</v>
      </c>
      <c r="F173" s="22">
        <v>10115</v>
      </c>
      <c r="G173" s="63">
        <f t="shared" si="66"/>
        <v>27183</v>
      </c>
      <c r="H173" s="63"/>
      <c r="I173" s="63"/>
      <c r="J173" s="63">
        <v>26.381989247311825</v>
      </c>
      <c r="K173" s="63">
        <v>15.634744623655912</v>
      </c>
      <c r="L173" s="63">
        <f t="shared" si="61"/>
        <v>42.016733870967741</v>
      </c>
    </row>
    <row r="174" spans="1:12">
      <c r="A174" s="45"/>
      <c r="B174" s="45" t="s">
        <v>188</v>
      </c>
      <c r="C174" s="22"/>
      <c r="D174" s="22"/>
      <c r="E174" s="22">
        <v>121599</v>
      </c>
      <c r="F174" s="22">
        <v>866</v>
      </c>
      <c r="G174" s="63">
        <f t="shared" si="66"/>
        <v>122465</v>
      </c>
      <c r="H174" s="63"/>
      <c r="I174" s="63"/>
      <c r="J174" s="63">
        <v>187.95544354838708</v>
      </c>
      <c r="K174" s="63">
        <v>1.3385752688172043</v>
      </c>
      <c r="L174" s="63">
        <f t="shared" si="61"/>
        <v>189.29401881720429</v>
      </c>
    </row>
    <row r="175" spans="1:12">
      <c r="A175" s="45"/>
      <c r="B175" s="45" t="s">
        <v>189</v>
      </c>
      <c r="C175" s="22"/>
      <c r="D175" s="22"/>
      <c r="E175" s="22"/>
      <c r="F175" s="22"/>
      <c r="G175" s="63">
        <f t="shared" si="66"/>
        <v>0</v>
      </c>
      <c r="H175" s="63"/>
      <c r="I175" s="63"/>
      <c r="J175" s="63" t="s">
        <v>203</v>
      </c>
      <c r="K175" s="63" t="s">
        <v>203</v>
      </c>
      <c r="L175" s="63">
        <f t="shared" si="61"/>
        <v>0</v>
      </c>
    </row>
    <row r="176" spans="1:12">
      <c r="A176" s="45"/>
      <c r="B176" s="45" t="s">
        <v>190</v>
      </c>
      <c r="C176" s="22"/>
      <c r="D176" s="22"/>
      <c r="E176" s="22">
        <v>368339</v>
      </c>
      <c r="F176" s="22"/>
      <c r="G176" s="63">
        <f t="shared" si="66"/>
        <v>368339</v>
      </c>
      <c r="H176" s="63"/>
      <c r="I176" s="63"/>
      <c r="J176" s="63">
        <v>569.34119623655909</v>
      </c>
      <c r="K176" s="63"/>
      <c r="L176" s="63">
        <f t="shared" si="61"/>
        <v>569.34119623655909</v>
      </c>
    </row>
    <row r="177" spans="1:12">
      <c r="A177" s="45"/>
      <c r="B177" s="45" t="s">
        <v>191</v>
      </c>
      <c r="C177" s="22">
        <v>160354</v>
      </c>
      <c r="D177" s="22"/>
      <c r="E177" s="22">
        <v>95792</v>
      </c>
      <c r="F177" s="22">
        <v>13076</v>
      </c>
      <c r="G177" s="63">
        <f t="shared" si="66"/>
        <v>269222</v>
      </c>
      <c r="H177" s="63">
        <v>247.85900537634407</v>
      </c>
      <c r="I177" s="63"/>
      <c r="J177" s="63">
        <v>148.06559139784946</v>
      </c>
      <c r="K177" s="63">
        <v>20.211559139784942</v>
      </c>
      <c r="L177" s="63">
        <f t="shared" si="61"/>
        <v>416.13615591397848</v>
      </c>
    </row>
    <row r="178" spans="1:12">
      <c r="A178" s="45"/>
      <c r="B178" s="45" t="s">
        <v>192</v>
      </c>
      <c r="C178" s="22"/>
      <c r="D178" s="22"/>
      <c r="E178" s="22">
        <v>603768</v>
      </c>
      <c r="F178" s="22">
        <v>475112</v>
      </c>
      <c r="G178" s="63">
        <f t="shared" si="66"/>
        <v>1078880</v>
      </c>
      <c r="H178" s="63"/>
      <c r="I178" s="63"/>
      <c r="J178" s="63">
        <v>933.24354838709667</v>
      </c>
      <c r="K178" s="63">
        <v>734.38010752688172</v>
      </c>
      <c r="L178" s="63">
        <f t="shared" si="61"/>
        <v>1667.6236559139784</v>
      </c>
    </row>
    <row r="179" spans="1:12">
      <c r="A179" s="45"/>
      <c r="B179" s="45" t="s">
        <v>198</v>
      </c>
      <c r="C179" s="22"/>
      <c r="D179" s="22"/>
      <c r="E179" s="22">
        <v>127224</v>
      </c>
      <c r="F179" s="22"/>
      <c r="G179" s="63">
        <f t="shared" si="66"/>
        <v>127224</v>
      </c>
      <c r="H179" s="63"/>
      <c r="I179" s="63"/>
      <c r="J179" s="63">
        <v>196.64999999999998</v>
      </c>
      <c r="K179" s="63"/>
      <c r="L179" s="63">
        <f t="shared" si="61"/>
        <v>196.64999999999998</v>
      </c>
    </row>
    <row r="180" spans="1:12">
      <c r="A180" s="36">
        <v>54</v>
      </c>
      <c r="B180" s="54" t="s">
        <v>62</v>
      </c>
      <c r="C180" s="55">
        <v>0</v>
      </c>
      <c r="D180" s="55">
        <v>50160</v>
      </c>
      <c r="E180" s="55">
        <v>2177902</v>
      </c>
      <c r="F180" s="55">
        <v>434814</v>
      </c>
      <c r="G180" s="25">
        <f t="shared" si="66"/>
        <v>2662876</v>
      </c>
      <c r="H180" s="26" t="s">
        <v>203</v>
      </c>
      <c r="I180" s="26">
        <v>77.532258064516128</v>
      </c>
      <c r="J180" s="26">
        <v>3366.3807795698922</v>
      </c>
      <c r="K180" s="26">
        <v>672.09153225806438</v>
      </c>
      <c r="L180" s="26">
        <f t="shared" si="61"/>
        <v>4116.0045698924723</v>
      </c>
    </row>
    <row r="181" spans="1:12">
      <c r="A181" s="45"/>
      <c r="B181" s="45" t="s">
        <v>175</v>
      </c>
      <c r="C181" s="22"/>
      <c r="D181" s="22"/>
      <c r="E181" s="22">
        <v>651120</v>
      </c>
      <c r="F181" s="22">
        <v>195314</v>
      </c>
      <c r="G181" s="63">
        <f t="shared" si="66"/>
        <v>846434</v>
      </c>
      <c r="H181" s="63"/>
      <c r="I181" s="63"/>
      <c r="J181" s="63">
        <v>1006.4354838709676</v>
      </c>
      <c r="K181" s="63">
        <v>301.89663978494622</v>
      </c>
      <c r="L181" s="63">
        <f t="shared" si="61"/>
        <v>1308.3321236559138</v>
      </c>
    </row>
    <row r="182" spans="1:12">
      <c r="A182" s="45"/>
      <c r="B182" s="45" t="s">
        <v>176</v>
      </c>
      <c r="C182" s="22"/>
      <c r="D182" s="22"/>
      <c r="E182" s="22">
        <v>515026</v>
      </c>
      <c r="F182" s="22">
        <v>27544</v>
      </c>
      <c r="G182" s="63">
        <f t="shared" si="66"/>
        <v>542570</v>
      </c>
      <c r="H182" s="63"/>
      <c r="I182" s="63"/>
      <c r="J182" s="63">
        <v>796.07513440860214</v>
      </c>
      <c r="K182" s="63">
        <v>42.574731182795695</v>
      </c>
      <c r="L182" s="63">
        <f t="shared" si="61"/>
        <v>838.64986559139788</v>
      </c>
    </row>
    <row r="183" spans="1:12">
      <c r="A183" s="45"/>
      <c r="B183" s="45" t="s">
        <v>177</v>
      </c>
      <c r="C183" s="22"/>
      <c r="D183" s="22">
        <v>50160</v>
      </c>
      <c r="E183" s="22">
        <v>301979</v>
      </c>
      <c r="F183" s="22">
        <v>88509</v>
      </c>
      <c r="G183" s="63">
        <f t="shared" si="66"/>
        <v>440648</v>
      </c>
      <c r="H183" s="63"/>
      <c r="I183" s="63">
        <v>77.532258064516128</v>
      </c>
      <c r="J183" s="63">
        <v>466.7686155913978</v>
      </c>
      <c r="K183" s="63">
        <v>136.80826612903226</v>
      </c>
      <c r="L183" s="63">
        <f t="shared" si="61"/>
        <v>681.10913978494625</v>
      </c>
    </row>
    <row r="184" spans="1:12">
      <c r="A184" s="45"/>
      <c r="B184" s="45" t="s">
        <v>179</v>
      </c>
      <c r="C184" s="22"/>
      <c r="D184" s="22"/>
      <c r="E184" s="22">
        <v>167171</v>
      </c>
      <c r="F184" s="22">
        <v>16819</v>
      </c>
      <c r="G184" s="63">
        <f t="shared" si="66"/>
        <v>183990</v>
      </c>
      <c r="H184" s="63"/>
      <c r="I184" s="63"/>
      <c r="J184" s="63">
        <v>258.39603494623651</v>
      </c>
      <c r="K184" s="63">
        <v>25.997110215053759</v>
      </c>
      <c r="L184" s="63">
        <f t="shared" si="61"/>
        <v>284.39314516129025</v>
      </c>
    </row>
    <row r="185" spans="1:12">
      <c r="A185" s="45"/>
      <c r="B185" s="45" t="s">
        <v>178</v>
      </c>
      <c r="C185" s="22"/>
      <c r="D185" s="22"/>
      <c r="E185" s="22"/>
      <c r="F185" s="22">
        <v>6726</v>
      </c>
      <c r="G185" s="63">
        <f t="shared" si="66"/>
        <v>6726</v>
      </c>
      <c r="H185" s="63"/>
      <c r="I185" s="63"/>
      <c r="J185" s="63"/>
      <c r="K185" s="63">
        <v>10.396370967741936</v>
      </c>
      <c r="L185" s="63">
        <f t="shared" si="61"/>
        <v>10.396370967741936</v>
      </c>
    </row>
    <row r="186" spans="1:12" ht="30">
      <c r="A186" s="45"/>
      <c r="B186" s="48" t="s">
        <v>180</v>
      </c>
      <c r="C186" s="22"/>
      <c r="D186" s="22"/>
      <c r="E186" s="22">
        <v>99996</v>
      </c>
      <c r="F186" s="22"/>
      <c r="G186" s="63">
        <f t="shared" si="66"/>
        <v>99996</v>
      </c>
      <c r="H186" s="63"/>
      <c r="I186" s="63"/>
      <c r="J186" s="63">
        <v>154.56370967741935</v>
      </c>
      <c r="K186" s="63"/>
      <c r="L186" s="63">
        <f t="shared" si="61"/>
        <v>154.56370967741935</v>
      </c>
    </row>
    <row r="187" spans="1:12">
      <c r="A187" s="45"/>
      <c r="B187" s="45" t="s">
        <v>181</v>
      </c>
      <c r="C187" s="22"/>
      <c r="D187" s="22"/>
      <c r="E187" s="22">
        <v>411765</v>
      </c>
      <c r="F187" s="22">
        <v>93152</v>
      </c>
      <c r="G187" s="63">
        <f t="shared" si="66"/>
        <v>504917</v>
      </c>
      <c r="H187" s="63"/>
      <c r="I187" s="63"/>
      <c r="J187" s="63">
        <v>636.46471774193549</v>
      </c>
      <c r="K187" s="63">
        <v>143.98494623655913</v>
      </c>
      <c r="L187" s="63">
        <f t="shared" si="61"/>
        <v>780.44966397849464</v>
      </c>
    </row>
    <row r="188" spans="1:12">
      <c r="A188" s="45"/>
      <c r="B188" s="45" t="s">
        <v>182</v>
      </c>
      <c r="C188" s="22"/>
      <c r="D188" s="22"/>
      <c r="E188" s="22">
        <v>11048</v>
      </c>
      <c r="F188" s="22"/>
      <c r="G188" s="63">
        <f t="shared" si="66"/>
        <v>11048</v>
      </c>
      <c r="H188" s="63"/>
      <c r="I188" s="63"/>
      <c r="J188" s="63">
        <v>17.076881720430105</v>
      </c>
      <c r="K188" s="63"/>
      <c r="L188" s="63">
        <f t="shared" si="61"/>
        <v>17.076881720430105</v>
      </c>
    </row>
    <row r="189" spans="1:12">
      <c r="A189" s="45"/>
      <c r="B189" s="45" t="s">
        <v>183</v>
      </c>
      <c r="C189" s="22"/>
      <c r="D189" s="22"/>
      <c r="E189" s="22">
        <v>19797</v>
      </c>
      <c r="F189" s="22">
        <v>6750</v>
      </c>
      <c r="G189" s="63">
        <f t="shared" si="66"/>
        <v>26547</v>
      </c>
      <c r="H189" s="63"/>
      <c r="I189" s="63"/>
      <c r="J189" s="63">
        <v>30.600201612903223</v>
      </c>
      <c r="K189" s="63">
        <v>10.433467741935482</v>
      </c>
      <c r="L189" s="63">
        <f t="shared" si="61"/>
        <v>41.033669354838707</v>
      </c>
    </row>
    <row r="190" spans="1:12">
      <c r="A190" s="38">
        <v>55</v>
      </c>
      <c r="B190" s="27" t="s">
        <v>63</v>
      </c>
      <c r="C190" s="28">
        <v>85614</v>
      </c>
      <c r="D190" s="28">
        <v>920</v>
      </c>
      <c r="E190" s="28">
        <v>2224435</v>
      </c>
      <c r="F190" s="28">
        <v>1690914</v>
      </c>
      <c r="G190" s="28">
        <f t="shared" si="66"/>
        <v>4001883</v>
      </c>
      <c r="H190" s="29">
        <v>132.33346774193549</v>
      </c>
      <c r="I190" s="29">
        <v>1.422043010752688</v>
      </c>
      <c r="J190" s="29">
        <v>3438.3067876344085</v>
      </c>
      <c r="K190" s="29">
        <v>2613.643951612903</v>
      </c>
      <c r="L190" s="29">
        <f t="shared" si="61"/>
        <v>6185.7062499999993</v>
      </c>
    </row>
    <row r="191" spans="1:12">
      <c r="A191" s="40"/>
      <c r="B191" s="14" t="s">
        <v>193</v>
      </c>
      <c r="C191" s="15"/>
      <c r="D191" s="15">
        <v>920</v>
      </c>
      <c r="E191" s="15">
        <v>1536931</v>
      </c>
      <c r="F191" s="15">
        <v>1126245</v>
      </c>
      <c r="G191" s="15">
        <f t="shared" si="66"/>
        <v>2664096</v>
      </c>
      <c r="H191" s="16"/>
      <c r="I191" s="16">
        <v>1.422043010752688</v>
      </c>
      <c r="J191" s="16">
        <v>2375.6325940860215</v>
      </c>
      <c r="K191" s="16">
        <v>1740.835685483871</v>
      </c>
      <c r="L191" s="16">
        <f t="shared" si="61"/>
        <v>4117.8903225806453</v>
      </c>
    </row>
    <row r="192" spans="1:12">
      <c r="A192" s="40"/>
      <c r="B192" s="14" t="s">
        <v>194</v>
      </c>
      <c r="C192" s="15">
        <v>85614</v>
      </c>
      <c r="D192" s="15"/>
      <c r="E192" s="15">
        <v>687504</v>
      </c>
      <c r="F192" s="15">
        <v>564669</v>
      </c>
      <c r="G192" s="15">
        <f t="shared" si="66"/>
        <v>1337787</v>
      </c>
      <c r="H192" s="16">
        <v>132.33346774193549</v>
      </c>
      <c r="I192" s="16"/>
      <c r="J192" s="16">
        <v>1062.6741935483872</v>
      </c>
      <c r="K192" s="16">
        <v>872.80826612903218</v>
      </c>
      <c r="L192" s="16">
        <f t="shared" si="61"/>
        <v>2067.8159274193549</v>
      </c>
    </row>
    <row r="193" spans="1:12">
      <c r="A193" s="56">
        <v>56</v>
      </c>
      <c r="B193" s="57" t="s">
        <v>64</v>
      </c>
      <c r="C193" s="58">
        <v>387874</v>
      </c>
      <c r="D193" s="58">
        <v>0</v>
      </c>
      <c r="E193" s="58">
        <v>369749</v>
      </c>
      <c r="F193" s="58">
        <v>389888</v>
      </c>
      <c r="G193" s="58">
        <f t="shared" si="66"/>
        <v>1147511</v>
      </c>
      <c r="H193" s="43">
        <v>599.53642473118282</v>
      </c>
      <c r="I193" s="43" t="s">
        <v>203</v>
      </c>
      <c r="J193" s="43">
        <v>571.52063172043006</v>
      </c>
      <c r="K193" s="43">
        <v>602.64946236559126</v>
      </c>
      <c r="L193" s="43">
        <f t="shared" si="61"/>
        <v>1773.7065188172041</v>
      </c>
    </row>
    <row r="194" spans="1:12">
      <c r="A194" s="39"/>
      <c r="B194" s="13" t="s">
        <v>195</v>
      </c>
      <c r="C194" s="8">
        <v>387874</v>
      </c>
      <c r="D194" s="8"/>
      <c r="E194" s="8">
        <v>40672.39</v>
      </c>
      <c r="F194" s="8">
        <v>46786.559999999998</v>
      </c>
      <c r="G194" s="8">
        <f>SUM(C194:F194)</f>
        <v>475332.95</v>
      </c>
      <c r="H194" s="9">
        <v>599.53642473118282</v>
      </c>
      <c r="I194" s="9"/>
      <c r="J194" s="9">
        <v>62.867269489247306</v>
      </c>
      <c r="K194" s="9">
        <v>72.317935483870954</v>
      </c>
      <c r="L194" s="9">
        <f t="shared" si="61"/>
        <v>734.72162970430111</v>
      </c>
    </row>
    <row r="195" spans="1:12">
      <c r="A195" s="64"/>
      <c r="B195" s="13" t="s">
        <v>202</v>
      </c>
      <c r="C195" s="65"/>
      <c r="D195" s="65"/>
      <c r="E195" s="65">
        <v>329076.61</v>
      </c>
      <c r="F195" s="65">
        <v>343101.44</v>
      </c>
      <c r="G195" s="8">
        <f>SUM(C195:F195)</f>
        <v>672178.05</v>
      </c>
      <c r="H195" s="66"/>
      <c r="I195" s="66"/>
      <c r="J195" s="66">
        <v>508.65336223118271</v>
      </c>
      <c r="K195" s="66">
        <v>530.33152688172038</v>
      </c>
      <c r="L195" s="9">
        <f t="shared" si="61"/>
        <v>1038.9848891129031</v>
      </c>
    </row>
    <row r="196" spans="1:12">
      <c r="A196" s="33">
        <v>57</v>
      </c>
      <c r="B196" s="18" t="s">
        <v>65</v>
      </c>
      <c r="C196" s="19">
        <v>0</v>
      </c>
      <c r="D196" s="19">
        <v>13974</v>
      </c>
      <c r="E196" s="19">
        <v>1706902</v>
      </c>
      <c r="F196" s="19">
        <v>894310</v>
      </c>
      <c r="G196" s="19">
        <f t="shared" ref="G196:G197" si="67">SUM(C196:F196)</f>
        <v>2615186</v>
      </c>
      <c r="H196" s="20" t="s">
        <v>203</v>
      </c>
      <c r="I196" s="20">
        <v>21.599596774193547</v>
      </c>
      <c r="J196" s="20">
        <v>2638.3565860215053</v>
      </c>
      <c r="K196" s="20">
        <v>1382.3340053763438</v>
      </c>
      <c r="L196" s="20">
        <f t="shared" si="61"/>
        <v>4042.2901881720427</v>
      </c>
    </row>
    <row r="197" spans="1:12">
      <c r="A197" s="34"/>
      <c r="B197" s="21" t="s">
        <v>196</v>
      </c>
      <c r="C197" s="22"/>
      <c r="D197" s="22">
        <v>13974</v>
      </c>
      <c r="E197" s="22">
        <v>1706902</v>
      </c>
      <c r="F197" s="22">
        <v>894310</v>
      </c>
      <c r="G197" s="22">
        <f t="shared" si="67"/>
        <v>2615186</v>
      </c>
      <c r="H197" s="23"/>
      <c r="I197" s="23">
        <v>21.599596774193547</v>
      </c>
      <c r="J197" s="23">
        <v>2638.3565860215053</v>
      </c>
      <c r="K197" s="23">
        <v>1382.3340053763438</v>
      </c>
      <c r="L197" s="23">
        <f t="shared" si="61"/>
        <v>4042.2901881720427</v>
      </c>
    </row>
    <row r="198" spans="1:12">
      <c r="B198" s="59" t="s">
        <v>66</v>
      </c>
      <c r="C198" s="60">
        <f>C7+C9+C14+C16+C19+C24+C30+C32+C34+C41+C43+C47+C49+C56+C58+C60+C62+C66+C68+C70+C73+C75+C78+C80+C86+C93+C95+C98+C100+C102+C104+C106+C108+C111+C113+C115+C123+C125+C127+C130+C132+C139+C143+C145+C147+C156+C158+C160+C162+C164+C168+C170+C180+C190+C193+C196</f>
        <v>18755379</v>
      </c>
      <c r="D198" s="60">
        <f>D7+D9+D14+D16+D19+D24+D30+D32+D34+D41+D43+D47+D49+D56+D58+D60+D62+D66+D68+D70+D73+D75+D78+D80+D86+D93+D95+D98+D100+D102+D104+D106+D108+D111+D113+D115+D123+D125+D127+D130+D132+D139+D143+D145+D147+D156+D158+D160+D162+D164+D168+D170+D180+D190+D193+D196</f>
        <v>2599874</v>
      </c>
      <c r="E198" s="60">
        <f>E7+E9+E14+E16+E19+E24+E30+E32+E34+E41+E43+E47+E49+E56+E58+E60+E62+E66+E68+E70+E73+E75+E78+E80+E86+E93+E95+E98+E100+E102+E104+E106+E108+E111+E113+E115+E123+E125+E127+E130+E132+E139+E143+E145+E147+E156+E158+E160+E162+E164+E168+E170+E180+E190+E193+E196</f>
        <v>97306250.965999991</v>
      </c>
      <c r="F198" s="60">
        <f>F7+F9+F14+F16+F19+F24+F30+F32+F34+F41+F43+F47+F49+F56+F58+F60+F62+F66+F68+F70+F73+F75+F78+F80+F86+F93+F95+F98+F100+F102+F104+F106+F108+F111+F113+F115+F123+F125+F127+F130+F132+F139+F143+F145+F147+F156+F158+F160+F162+F164+F168+F170+F180+F190+F193+F196</f>
        <v>42090825.825000003</v>
      </c>
      <c r="G198" s="61">
        <f>C198+D198+E198+F198</f>
        <v>160752329.79100001</v>
      </c>
      <c r="H198" s="62">
        <f>IF(C198/744*1.15=0,"0",C198/744*1.15)</f>
        <v>28990.169153225805</v>
      </c>
      <c r="I198" s="62">
        <f>IF(D198/744*1.15=0,"0",D198/744*1.15)</f>
        <v>4018.6224462365585</v>
      </c>
      <c r="J198" s="62">
        <f>IF(E198/744*1.15=0,"0",E198/744*1.15)</f>
        <v>150406.16748776878</v>
      </c>
      <c r="K198" s="62">
        <f>IF(F198/744*1.15=0,"0",F198/744*1.15)</f>
        <v>65059.744218749998</v>
      </c>
      <c r="L198" s="62">
        <f>H198+I198+J198+K198</f>
        <v>248474.70330598112</v>
      </c>
    </row>
    <row r="199" spans="1:12">
      <c r="C199" s="2" t="s">
        <v>69</v>
      </c>
    </row>
    <row r="200" spans="1:12">
      <c r="C200" s="73"/>
      <c r="D200" s="73"/>
      <c r="E200" s="73"/>
      <c r="F200" s="73"/>
      <c r="G200" s="73"/>
    </row>
    <row r="201" spans="1:12">
      <c r="C201" s="73"/>
      <c r="D201" s="73"/>
      <c r="E201" s="73"/>
      <c r="F201" s="73"/>
      <c r="G201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M206" sqref="M206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209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77" t="s">
        <v>9</v>
      </c>
      <c r="H6" s="77" t="s">
        <v>5</v>
      </c>
      <c r="I6" s="77" t="s">
        <v>6</v>
      </c>
      <c r="J6" s="77" t="s">
        <v>7</v>
      </c>
      <c r="K6" s="77" t="s">
        <v>8</v>
      </c>
      <c r="L6" s="77" t="s">
        <v>9</v>
      </c>
    </row>
    <row r="7" spans="1:13" s="2" customFormat="1">
      <c r="A7" s="33">
        <v>1</v>
      </c>
      <c r="B7" s="18" t="s">
        <v>10</v>
      </c>
      <c r="C7" s="19">
        <v>585604</v>
      </c>
      <c r="D7" s="19">
        <v>71134</v>
      </c>
      <c r="E7" s="19">
        <v>1549419</v>
      </c>
      <c r="F7" s="19">
        <v>459650</v>
      </c>
      <c r="G7" s="19">
        <f t="shared" ref="G7" si="0">SUM(C7:F7)</f>
        <v>2665807</v>
      </c>
      <c r="H7" s="20">
        <v>905.16747311827953</v>
      </c>
      <c r="I7" s="20">
        <v>109.95174731182794</v>
      </c>
      <c r="J7" s="20">
        <v>2394.935282258064</v>
      </c>
      <c r="K7" s="20">
        <v>710.48051075268802</v>
      </c>
      <c r="L7" s="20">
        <f>H7+I7+J7+K7</f>
        <v>4120.5350134408591</v>
      </c>
    </row>
    <row r="8" spans="1:13" s="2" customFormat="1">
      <c r="A8" s="34"/>
      <c r="B8" s="35" t="s">
        <v>70</v>
      </c>
      <c r="C8" s="22">
        <v>585604</v>
      </c>
      <c r="D8" s="22">
        <v>71134</v>
      </c>
      <c r="E8" s="22">
        <v>1549419</v>
      </c>
      <c r="F8" s="22">
        <v>459650</v>
      </c>
      <c r="G8" s="22">
        <f t="shared" ref="G8:L8" si="1">G7</f>
        <v>2665807</v>
      </c>
      <c r="H8" s="22">
        <v>905.16747311827953</v>
      </c>
      <c r="I8" s="22"/>
      <c r="J8" s="22">
        <v>2394.935282258064</v>
      </c>
      <c r="K8" s="22">
        <v>710.48051075268802</v>
      </c>
      <c r="L8" s="22">
        <f t="shared" si="1"/>
        <v>4120.5350134408591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328024</v>
      </c>
      <c r="F9" s="25">
        <v>235120</v>
      </c>
      <c r="G9" s="25">
        <f t="shared" ref="G9" si="2">SUM(C9:F9)</f>
        <v>563144</v>
      </c>
      <c r="H9" s="26" t="s">
        <v>203</v>
      </c>
      <c r="I9" s="26" t="s">
        <v>203</v>
      </c>
      <c r="J9" s="26">
        <v>507.02634408602142</v>
      </c>
      <c r="K9" s="26">
        <v>363.42473118279565</v>
      </c>
      <c r="L9" s="26">
        <f>H9+I9+J9+K9</f>
        <v>870.45107526881702</v>
      </c>
    </row>
    <row r="10" spans="1:13" s="2" customFormat="1">
      <c r="A10" s="35"/>
      <c r="B10" s="35" t="s">
        <v>71</v>
      </c>
      <c r="C10" s="22"/>
      <c r="D10" s="22"/>
      <c r="E10" s="22">
        <v>18041.32</v>
      </c>
      <c r="F10" s="22">
        <v>117560</v>
      </c>
      <c r="G10" s="22">
        <f>E10+F10</f>
        <v>135601.32</v>
      </c>
      <c r="H10" s="22"/>
      <c r="I10" s="22"/>
      <c r="J10" s="22">
        <v>27.88644892473118</v>
      </c>
      <c r="K10" s="22">
        <v>181.71236559139783</v>
      </c>
      <c r="L10" s="22">
        <f t="shared" ref="L10:L13" si="3">H10+I10+J10+K10</f>
        <v>209.59881451612901</v>
      </c>
    </row>
    <row r="11" spans="1:13" s="2" customFormat="1">
      <c r="A11" s="35"/>
      <c r="B11" s="35" t="s">
        <v>72</v>
      </c>
      <c r="C11" s="22"/>
      <c r="D11" s="22"/>
      <c r="E11" s="22">
        <v>190253.91999999998</v>
      </c>
      <c r="F11" s="22">
        <v>115208.8</v>
      </c>
      <c r="G11" s="22">
        <f t="shared" ref="G11:G13" si="4">E11+F11</f>
        <v>305462.71999999997</v>
      </c>
      <c r="H11" s="22"/>
      <c r="I11" s="22"/>
      <c r="J11" s="22">
        <v>294.07527956989242</v>
      </c>
      <c r="K11" s="22">
        <v>178.07811827956988</v>
      </c>
      <c r="L11" s="22">
        <f t="shared" si="3"/>
        <v>472.15339784946229</v>
      </c>
    </row>
    <row r="12" spans="1:13" s="2" customFormat="1">
      <c r="A12" s="35"/>
      <c r="B12" s="35" t="s">
        <v>73</v>
      </c>
      <c r="C12" s="22"/>
      <c r="D12" s="22"/>
      <c r="E12" s="22">
        <v>36082.639999999999</v>
      </c>
      <c r="F12" s="22">
        <v>2351.2000000000003</v>
      </c>
      <c r="G12" s="22">
        <f t="shared" si="4"/>
        <v>38433.839999999997</v>
      </c>
      <c r="H12" s="22"/>
      <c r="I12" s="22"/>
      <c r="J12" s="22">
        <v>55.77289784946236</v>
      </c>
      <c r="K12" s="22">
        <v>3.634247311827957</v>
      </c>
      <c r="L12" s="22">
        <f t="shared" si="3"/>
        <v>59.407145161290316</v>
      </c>
    </row>
    <row r="13" spans="1:13" s="2" customFormat="1">
      <c r="A13" s="17"/>
      <c r="B13" s="17" t="s">
        <v>113</v>
      </c>
      <c r="C13" s="22"/>
      <c r="D13" s="22"/>
      <c r="E13" s="22">
        <v>83646.12</v>
      </c>
      <c r="F13" s="22"/>
      <c r="G13" s="22">
        <f t="shared" si="4"/>
        <v>83646.12</v>
      </c>
      <c r="H13" s="22"/>
      <c r="I13" s="22"/>
      <c r="J13" s="22">
        <v>129.29171774193546</v>
      </c>
      <c r="K13" s="22"/>
      <c r="L13" s="22">
        <f t="shared" si="3"/>
        <v>129.29171774193546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1010030</v>
      </c>
      <c r="F14" s="31">
        <v>1050164</v>
      </c>
      <c r="G14" s="31">
        <f t="shared" ref="G14" si="5">SUM(C14:F14)</f>
        <v>2060194</v>
      </c>
      <c r="H14" s="32" t="s">
        <v>203</v>
      </c>
      <c r="I14" s="32" t="s">
        <v>203</v>
      </c>
      <c r="J14" s="32">
        <v>1561.2022849462364</v>
      </c>
      <c r="K14" s="32">
        <v>1623.2373655913977</v>
      </c>
      <c r="L14" s="32">
        <f>H14+I14+J14+K14</f>
        <v>3184.4396505376344</v>
      </c>
    </row>
    <row r="15" spans="1:13" s="2" customFormat="1">
      <c r="A15" s="35"/>
      <c r="B15" s="35" t="s">
        <v>74</v>
      </c>
      <c r="C15" s="22"/>
      <c r="D15" s="22"/>
      <c r="E15" s="22">
        <v>1010030</v>
      </c>
      <c r="F15" s="22">
        <v>1050164</v>
      </c>
      <c r="G15" s="22">
        <f>F15+E15</f>
        <v>2060194</v>
      </c>
      <c r="H15" s="22"/>
      <c r="I15" s="22"/>
      <c r="J15" s="22">
        <v>1561.2022849462364</v>
      </c>
      <c r="K15" s="22">
        <v>1623.2373655913977</v>
      </c>
      <c r="L15" s="22">
        <f>H15+I15+J15+K15</f>
        <v>3184.4396505376344</v>
      </c>
    </row>
    <row r="16" spans="1:13" s="2" customFormat="1">
      <c r="A16" s="37">
        <v>4</v>
      </c>
      <c r="B16" s="30" t="s">
        <v>13</v>
      </c>
      <c r="C16" s="31">
        <v>358301</v>
      </c>
      <c r="D16" s="31">
        <v>0</v>
      </c>
      <c r="E16" s="31">
        <v>965528</v>
      </c>
      <c r="F16" s="31">
        <v>339503</v>
      </c>
      <c r="G16" s="31">
        <f t="shared" ref="G16:G30" si="6">SUM(C16:F16)</f>
        <v>1663332</v>
      </c>
      <c r="H16" s="32">
        <v>553.82547043010743</v>
      </c>
      <c r="I16" s="32" t="s">
        <v>203</v>
      </c>
      <c r="J16" s="32">
        <v>1492.4155913978493</v>
      </c>
      <c r="K16" s="32">
        <v>524.76942204301065</v>
      </c>
      <c r="L16" s="32">
        <f t="shared" ref="L16:L18" si="7">H16+I16+J16+K16</f>
        <v>2571.0104838709676</v>
      </c>
    </row>
    <row r="17" spans="1:12" s="2" customFormat="1">
      <c r="A17" s="35"/>
      <c r="B17" s="35" t="s">
        <v>80</v>
      </c>
      <c r="C17" s="22">
        <v>358301</v>
      </c>
      <c r="D17" s="22"/>
      <c r="E17" s="22">
        <v>80138.824000000008</v>
      </c>
      <c r="F17" s="22">
        <v>56017.995000000003</v>
      </c>
      <c r="G17" s="22">
        <f t="shared" si="6"/>
        <v>494457.81900000002</v>
      </c>
      <c r="H17" s="22">
        <v>553.82547043010743</v>
      </c>
      <c r="I17" s="22"/>
      <c r="J17" s="22">
        <v>123.87049408602151</v>
      </c>
      <c r="K17" s="22">
        <v>86.586954637096767</v>
      </c>
      <c r="L17" s="22">
        <f t="shared" si="7"/>
        <v>764.28291915322575</v>
      </c>
    </row>
    <row r="18" spans="1:12" s="2" customFormat="1">
      <c r="A18" s="35"/>
      <c r="B18" s="35" t="s">
        <v>81</v>
      </c>
      <c r="C18" s="22"/>
      <c r="D18" s="22"/>
      <c r="E18" s="22">
        <v>885389.17599999998</v>
      </c>
      <c r="F18" s="22">
        <v>283485.005</v>
      </c>
      <c r="G18" s="22">
        <f t="shared" si="6"/>
        <v>1168874.1809999999</v>
      </c>
      <c r="H18" s="22"/>
      <c r="I18" s="22"/>
      <c r="J18" s="22">
        <v>1368.5450973118279</v>
      </c>
      <c r="K18" s="22">
        <v>438.18246740591394</v>
      </c>
      <c r="L18" s="22">
        <f t="shared" si="7"/>
        <v>1806.7275647177419</v>
      </c>
    </row>
    <row r="19" spans="1:12" s="2" customFormat="1">
      <c r="A19" s="37">
        <v>5</v>
      </c>
      <c r="B19" s="30" t="s">
        <v>14</v>
      </c>
      <c r="C19" s="31">
        <v>304947</v>
      </c>
      <c r="D19" s="31">
        <v>240085</v>
      </c>
      <c r="E19" s="31">
        <v>5042106</v>
      </c>
      <c r="F19" s="31">
        <v>1895304</v>
      </c>
      <c r="G19" s="31">
        <f t="shared" si="6"/>
        <v>7482442</v>
      </c>
      <c r="H19" s="32">
        <v>471.35624999999999</v>
      </c>
      <c r="I19" s="32">
        <v>371.09912634408596</v>
      </c>
      <c r="J19" s="32">
        <v>7793.5778225806444</v>
      </c>
      <c r="K19" s="32">
        <v>2929.5693548387094</v>
      </c>
      <c r="L19" s="32">
        <f>H19+I19+J19+K19</f>
        <v>11565.60255376344</v>
      </c>
    </row>
    <row r="20" spans="1:12" s="2" customFormat="1">
      <c r="A20" s="35"/>
      <c r="B20" s="35" t="s">
        <v>78</v>
      </c>
      <c r="C20" s="22">
        <v>304947</v>
      </c>
      <c r="D20" s="22">
        <v>240085</v>
      </c>
      <c r="E20" s="22">
        <v>1613474</v>
      </c>
      <c r="F20" s="22">
        <v>113718</v>
      </c>
      <c r="G20" s="22">
        <f t="shared" si="6"/>
        <v>2272224</v>
      </c>
      <c r="H20" s="22">
        <v>471.35624999999999</v>
      </c>
      <c r="I20" s="22">
        <v>371.09912634408596</v>
      </c>
      <c r="J20" s="22">
        <v>2493.9450268817204</v>
      </c>
      <c r="K20" s="22">
        <v>175.77379032258062</v>
      </c>
      <c r="L20" s="22">
        <f t="shared" ref="L20:L23" si="8">H20+I20+J20+K20</f>
        <v>3512.1741935483869</v>
      </c>
    </row>
    <row r="21" spans="1:12" s="2" customFormat="1">
      <c r="A21" s="35"/>
      <c r="B21" s="35" t="s">
        <v>79</v>
      </c>
      <c r="C21" s="22"/>
      <c r="D21" s="22"/>
      <c r="E21" s="22">
        <v>1462211</v>
      </c>
      <c r="F21" s="22">
        <v>985558</v>
      </c>
      <c r="G21" s="22">
        <f t="shared" si="6"/>
        <v>2447769</v>
      </c>
      <c r="H21" s="22"/>
      <c r="I21" s="22"/>
      <c r="J21" s="22">
        <v>2260.1379704301075</v>
      </c>
      <c r="K21" s="22">
        <v>1523.375940860215</v>
      </c>
      <c r="L21" s="22">
        <f t="shared" si="8"/>
        <v>3783.5139112903225</v>
      </c>
    </row>
    <row r="22" spans="1:12" s="2" customFormat="1">
      <c r="A22" s="35"/>
      <c r="B22" s="35" t="s">
        <v>75</v>
      </c>
      <c r="C22" s="22"/>
      <c r="D22" s="22"/>
      <c r="E22" s="22">
        <v>1663895</v>
      </c>
      <c r="F22" s="22">
        <v>511732</v>
      </c>
      <c r="G22" s="22">
        <f t="shared" si="6"/>
        <v>2175627</v>
      </c>
      <c r="H22" s="22"/>
      <c r="I22" s="22"/>
      <c r="J22" s="22">
        <v>2571.8807123655911</v>
      </c>
      <c r="K22" s="22">
        <v>790.98360215053754</v>
      </c>
      <c r="L22" s="22">
        <f t="shared" si="8"/>
        <v>3362.8643145161286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302526</v>
      </c>
      <c r="F23" s="22">
        <v>284296</v>
      </c>
      <c r="G23" s="22">
        <f t="shared" si="6"/>
        <v>586822</v>
      </c>
      <c r="H23" s="22"/>
      <c r="I23" s="22"/>
      <c r="J23" s="22">
        <v>467.61411290322576</v>
      </c>
      <c r="K23" s="22">
        <v>439.43602150537635</v>
      </c>
      <c r="L23" s="22">
        <f t="shared" si="8"/>
        <v>907.05013440860216</v>
      </c>
    </row>
    <row r="24" spans="1:12" s="2" customFormat="1">
      <c r="A24" s="37">
        <v>6</v>
      </c>
      <c r="B24" s="30" t="s">
        <v>15</v>
      </c>
      <c r="C24" s="31">
        <v>0</v>
      </c>
      <c r="D24" s="31">
        <v>0</v>
      </c>
      <c r="E24" s="31">
        <v>832074</v>
      </c>
      <c r="F24" s="31">
        <v>821306.875</v>
      </c>
      <c r="G24" s="31">
        <f t="shared" si="6"/>
        <v>1653380.875</v>
      </c>
      <c r="H24" s="32" t="s">
        <v>203</v>
      </c>
      <c r="I24" s="32" t="s">
        <v>203</v>
      </c>
      <c r="J24" s="32">
        <v>1286.1358870967742</v>
      </c>
      <c r="K24" s="32">
        <v>1269.4931535618277</v>
      </c>
      <c r="L24" s="32">
        <f>H24+I24+J24+K24</f>
        <v>2555.6290406586022</v>
      </c>
    </row>
    <row r="25" spans="1:12" s="2" customFormat="1">
      <c r="A25" s="35"/>
      <c r="B25" s="35" t="s">
        <v>83</v>
      </c>
      <c r="C25" s="22">
        <v>0</v>
      </c>
      <c r="D25" s="22"/>
      <c r="E25" s="22">
        <v>39107.478000000003</v>
      </c>
      <c r="F25" s="22">
        <v>57491.481250000004</v>
      </c>
      <c r="G25" s="22">
        <f>SUM(C25:F25)</f>
        <v>96598.959250000014</v>
      </c>
      <c r="H25" s="22" t="s">
        <v>203</v>
      </c>
      <c r="I25" s="22"/>
      <c r="J25" s="22">
        <v>60.448386693548386</v>
      </c>
      <c r="K25" s="22">
        <v>88.864520749327966</v>
      </c>
      <c r="L25" s="22">
        <f t="shared" ref="L25:L29" si="9">H25+I25+J25+K25</f>
        <v>149.31290744287634</v>
      </c>
    </row>
    <row r="26" spans="1:12" s="2" customFormat="1">
      <c r="A26" s="35"/>
      <c r="B26" s="35" t="s">
        <v>82</v>
      </c>
      <c r="C26" s="22"/>
      <c r="D26" s="22"/>
      <c r="E26" s="22">
        <v>280408.93800000002</v>
      </c>
      <c r="F26" s="22">
        <v>220110.24250000002</v>
      </c>
      <c r="G26" s="22">
        <f t="shared" si="6"/>
        <v>500519.18050000002</v>
      </c>
      <c r="H26" s="22"/>
      <c r="I26" s="22"/>
      <c r="J26" s="22">
        <v>433.4277939516129</v>
      </c>
      <c r="K26" s="22">
        <v>340.22416515456985</v>
      </c>
      <c r="L26" s="22">
        <f t="shared" si="9"/>
        <v>773.65195910618274</v>
      </c>
    </row>
    <row r="27" spans="1:12" s="2" customFormat="1">
      <c r="A27" s="35"/>
      <c r="B27" s="35" t="s">
        <v>84</v>
      </c>
      <c r="C27" s="22"/>
      <c r="D27" s="22"/>
      <c r="E27" s="22">
        <v>46596.144</v>
      </c>
      <c r="F27" s="22">
        <v>27924.433750000004</v>
      </c>
      <c r="G27" s="22">
        <f t="shared" si="6"/>
        <v>74520.577749999997</v>
      </c>
      <c r="H27" s="22"/>
      <c r="I27" s="22"/>
      <c r="J27" s="22">
        <v>72.023609677419358</v>
      </c>
      <c r="K27" s="22">
        <v>43.16276722110215</v>
      </c>
      <c r="L27" s="22">
        <f t="shared" si="9"/>
        <v>115.1863768985215</v>
      </c>
    </row>
    <row r="28" spans="1:12" s="2" customFormat="1">
      <c r="A28" s="35"/>
      <c r="B28" s="35" t="s">
        <v>85</v>
      </c>
      <c r="C28" s="22"/>
      <c r="D28" s="22"/>
      <c r="E28" s="22">
        <v>14145.258000000002</v>
      </c>
      <c r="F28" s="22">
        <v>19711.365000000002</v>
      </c>
      <c r="G28" s="22">
        <f t="shared" si="6"/>
        <v>33856.623000000007</v>
      </c>
      <c r="H28" s="22"/>
      <c r="I28" s="22"/>
      <c r="J28" s="22">
        <v>21.864310080645165</v>
      </c>
      <c r="K28" s="22">
        <v>30.46783568548387</v>
      </c>
      <c r="L28" s="22">
        <f t="shared" si="9"/>
        <v>52.332145766129031</v>
      </c>
    </row>
    <row r="29" spans="1:12" s="2" customFormat="1">
      <c r="A29" s="35"/>
      <c r="B29" s="35" t="s">
        <v>86</v>
      </c>
      <c r="C29" s="22"/>
      <c r="D29" s="22"/>
      <c r="E29" s="22">
        <v>451816.18199999991</v>
      </c>
      <c r="F29" s="22">
        <v>496069.35249999998</v>
      </c>
      <c r="G29" s="22">
        <f t="shared" si="6"/>
        <v>947885.53449999983</v>
      </c>
      <c r="H29" s="22"/>
      <c r="I29" s="22"/>
      <c r="J29" s="22">
        <v>698.37178669354819</v>
      </c>
      <c r="K29" s="22">
        <v>766.77386475134392</v>
      </c>
      <c r="L29" s="22">
        <f t="shared" si="9"/>
        <v>1465.1456514448921</v>
      </c>
    </row>
    <row r="30" spans="1:12" s="2" customFormat="1">
      <c r="A30" s="37">
        <v>8</v>
      </c>
      <c r="B30" s="30" t="s">
        <v>16</v>
      </c>
      <c r="C30" s="31">
        <v>1064599</v>
      </c>
      <c r="D30" s="31">
        <v>0</v>
      </c>
      <c r="E30" s="31">
        <v>1657812</v>
      </c>
      <c r="F30" s="31">
        <v>1097426</v>
      </c>
      <c r="G30" s="31">
        <f t="shared" si="6"/>
        <v>3819837</v>
      </c>
      <c r="H30" s="32">
        <v>1645.5495295698922</v>
      </c>
      <c r="I30" s="32" t="s">
        <v>203</v>
      </c>
      <c r="J30" s="32">
        <v>2562.4782258064511</v>
      </c>
      <c r="K30" s="32">
        <v>1696.2901881720429</v>
      </c>
      <c r="L30" s="32">
        <f>H30+I30+J30+K30</f>
        <v>5904.3179435483862</v>
      </c>
    </row>
    <row r="31" spans="1:12" s="2" customFormat="1" ht="14.25" customHeight="1">
      <c r="A31" s="35"/>
      <c r="B31" s="35" t="s">
        <v>87</v>
      </c>
      <c r="C31" s="22">
        <v>1064599</v>
      </c>
      <c r="D31" s="22">
        <v>0</v>
      </c>
      <c r="E31" s="22">
        <v>1657812</v>
      </c>
      <c r="F31" s="22">
        <v>1097426</v>
      </c>
      <c r="G31" s="22">
        <f t="shared" ref="G31:L31" si="10">G30</f>
        <v>3819837</v>
      </c>
      <c r="H31" s="22">
        <v>1645.5495295698922</v>
      </c>
      <c r="I31" s="22"/>
      <c r="J31" s="22">
        <v>2562.4782258064511</v>
      </c>
      <c r="K31" s="22">
        <v>1696.2901881720429</v>
      </c>
      <c r="L31" s="22">
        <f t="shared" si="10"/>
        <v>5904.3179435483862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1535504</v>
      </c>
      <c r="F32" s="31">
        <v>430816</v>
      </c>
      <c r="G32" s="31">
        <f t="shared" ref="G32" si="11">SUM(C32:F32)</f>
        <v>1966320</v>
      </c>
      <c r="H32" s="32" t="s">
        <v>203</v>
      </c>
      <c r="I32" s="32" t="s">
        <v>203</v>
      </c>
      <c r="J32" s="32">
        <v>2373.4268817204302</v>
      </c>
      <c r="K32" s="32">
        <v>665.9118279569891</v>
      </c>
      <c r="L32" s="32">
        <f>H32+I32+J32+K32</f>
        <v>3039.3387096774195</v>
      </c>
    </row>
    <row r="33" spans="1:12" s="2" customFormat="1">
      <c r="A33" s="35"/>
      <c r="B33" s="35" t="s">
        <v>88</v>
      </c>
      <c r="C33" s="22"/>
      <c r="D33" s="22"/>
      <c r="E33" s="22">
        <v>1535504</v>
      </c>
      <c r="F33" s="22">
        <v>430816</v>
      </c>
      <c r="G33" s="22">
        <f>G32</f>
        <v>1966320</v>
      </c>
      <c r="H33" s="22"/>
      <c r="I33" s="22"/>
      <c r="J33" s="22">
        <v>2373.4268817204302</v>
      </c>
      <c r="K33" s="22">
        <v>665.9118279569891</v>
      </c>
      <c r="L33" s="22">
        <f>K33+J33</f>
        <v>3039.3387096774195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1565096</v>
      </c>
      <c r="F34" s="31">
        <v>829678</v>
      </c>
      <c r="G34" s="31">
        <f>SUM(C34:F34)</f>
        <v>2394774</v>
      </c>
      <c r="H34" s="32" t="s">
        <v>203</v>
      </c>
      <c r="I34" s="32" t="s">
        <v>203</v>
      </c>
      <c r="J34" s="32">
        <v>2419.1672043010749</v>
      </c>
      <c r="K34" s="32">
        <v>1282.4323924731182</v>
      </c>
      <c r="L34" s="32">
        <f>H34+I34+J34+K34</f>
        <v>3701.5995967741928</v>
      </c>
    </row>
    <row r="35" spans="1:12" s="2" customFormat="1">
      <c r="A35" s="35"/>
      <c r="B35" s="35" t="s">
        <v>93</v>
      </c>
      <c r="C35" s="22"/>
      <c r="D35" s="22"/>
      <c r="E35" s="22">
        <v>746551</v>
      </c>
      <c r="F35" s="22">
        <v>182529</v>
      </c>
      <c r="G35" s="22">
        <f>SUM(C35:F35)</f>
        <v>929080</v>
      </c>
      <c r="H35" s="22"/>
      <c r="I35" s="22"/>
      <c r="J35" s="22">
        <v>1153.9430779569891</v>
      </c>
      <c r="K35" s="22">
        <v>282.13487903225803</v>
      </c>
      <c r="L35" s="22">
        <f>H35+I35+J35+K35</f>
        <v>1436.077956989247</v>
      </c>
    </row>
    <row r="36" spans="1:12" s="2" customFormat="1">
      <c r="A36" s="35"/>
      <c r="B36" s="35" t="s">
        <v>90</v>
      </c>
      <c r="C36" s="22"/>
      <c r="D36" s="22"/>
      <c r="E36" s="22">
        <v>590197</v>
      </c>
      <c r="F36" s="22">
        <v>308889</v>
      </c>
      <c r="G36" s="22">
        <f t="shared" ref="G36:G40" si="12">SUM(C36:F36)</f>
        <v>899086</v>
      </c>
      <c r="H36" s="22"/>
      <c r="I36" s="22"/>
      <c r="J36" s="63">
        <v>912.26686827956985</v>
      </c>
      <c r="K36" s="22">
        <v>477.44939516129028</v>
      </c>
      <c r="L36" s="22">
        <f>H36+I36+J36+K36</f>
        <v>1389.7162634408601</v>
      </c>
    </row>
    <row r="37" spans="1:12" s="2" customFormat="1">
      <c r="A37" s="35"/>
      <c r="B37" s="35" t="s">
        <v>89</v>
      </c>
      <c r="C37" s="22"/>
      <c r="D37" s="22"/>
      <c r="E37" s="22">
        <v>110496</v>
      </c>
      <c r="F37" s="22">
        <v>160958</v>
      </c>
      <c r="G37" s="22">
        <f t="shared" si="12"/>
        <v>271454</v>
      </c>
      <c r="H37" s="22"/>
      <c r="I37" s="22"/>
      <c r="J37" s="22">
        <v>170.79354838709676</v>
      </c>
      <c r="K37" s="22">
        <v>248.79260752688171</v>
      </c>
      <c r="L37" s="22">
        <f t="shared" ref="L37:L40" si="13">H37+I37+J37+K37</f>
        <v>419.58615591397847</v>
      </c>
    </row>
    <row r="38" spans="1:12" s="2" customFormat="1">
      <c r="A38" s="35"/>
      <c r="B38" s="35" t="s">
        <v>91</v>
      </c>
      <c r="C38" s="22"/>
      <c r="D38" s="22"/>
      <c r="E38" s="22">
        <v>102201</v>
      </c>
      <c r="F38" s="22">
        <v>157141</v>
      </c>
      <c r="G38" s="22">
        <f t="shared" si="12"/>
        <v>259342</v>
      </c>
      <c r="H38" s="22"/>
      <c r="I38" s="22"/>
      <c r="J38" s="22">
        <v>157.97197580645161</v>
      </c>
      <c r="K38" s="22">
        <v>242.89267473118278</v>
      </c>
      <c r="L38" s="22">
        <f t="shared" si="13"/>
        <v>400.86465053763436</v>
      </c>
    </row>
    <row r="39" spans="1:12" s="2" customFormat="1">
      <c r="A39" s="35"/>
      <c r="B39" s="35" t="s">
        <v>92</v>
      </c>
      <c r="C39" s="22"/>
      <c r="D39" s="22"/>
      <c r="E39" s="22">
        <v>0</v>
      </c>
      <c r="F39" s="22">
        <v>7550</v>
      </c>
      <c r="G39" s="22">
        <f t="shared" si="12"/>
        <v>7550</v>
      </c>
      <c r="H39" s="22"/>
      <c r="I39" s="22"/>
      <c r="J39" s="22" t="s">
        <v>203</v>
      </c>
      <c r="K39" s="22">
        <v>11.67002688172043</v>
      </c>
      <c r="L39" s="22">
        <f t="shared" si="13"/>
        <v>11.67002688172043</v>
      </c>
    </row>
    <row r="40" spans="1:12" s="2" customFormat="1">
      <c r="A40" s="35"/>
      <c r="B40" s="35" t="s">
        <v>77</v>
      </c>
      <c r="C40" s="22"/>
      <c r="D40" s="22"/>
      <c r="E40" s="22">
        <v>15651</v>
      </c>
      <c r="F40" s="22">
        <v>12611</v>
      </c>
      <c r="G40" s="22">
        <f t="shared" si="12"/>
        <v>28262</v>
      </c>
      <c r="H40" s="22"/>
      <c r="I40" s="22"/>
      <c r="J40" s="22">
        <v>24.191733870967738</v>
      </c>
      <c r="K40" s="22">
        <v>19.492809139784942</v>
      </c>
      <c r="L40" s="22">
        <f t="shared" si="13"/>
        <v>43.684543010752677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79005</v>
      </c>
      <c r="E41" s="31">
        <v>731208</v>
      </c>
      <c r="F41" s="31">
        <v>1280760</v>
      </c>
      <c r="G41" s="31">
        <f t="shared" ref="G41" si="14">SUM(C41:F41)</f>
        <v>2090973</v>
      </c>
      <c r="H41" s="32" t="s">
        <v>203</v>
      </c>
      <c r="I41" s="32">
        <v>122.11794354838709</v>
      </c>
      <c r="J41" s="32">
        <v>1130.2274193548385</v>
      </c>
      <c r="K41" s="32">
        <v>1979.6693548387095</v>
      </c>
      <c r="L41" s="32">
        <f>H41+I41+J41+K41</f>
        <v>3232.0147177419349</v>
      </c>
    </row>
    <row r="42" spans="1:12" s="2" customFormat="1">
      <c r="A42" s="35"/>
      <c r="B42" s="35" t="s">
        <v>94</v>
      </c>
      <c r="C42" s="22">
        <v>0</v>
      </c>
      <c r="D42" s="22">
        <v>79005</v>
      </c>
      <c r="E42" s="22">
        <v>731208</v>
      </c>
      <c r="F42" s="22">
        <v>1280760</v>
      </c>
      <c r="G42" s="22">
        <f>C42+D42+E42+F42</f>
        <v>2090973</v>
      </c>
      <c r="H42" s="22"/>
      <c r="I42" s="22">
        <v>122.11794354838709</v>
      </c>
      <c r="J42" s="22">
        <v>1130.2274193548385</v>
      </c>
      <c r="K42" s="22">
        <v>1979.6693548387095</v>
      </c>
      <c r="L42" s="22">
        <f>H42+I42+J42+K42</f>
        <v>3232.0147177419349</v>
      </c>
    </row>
    <row r="43" spans="1:12" s="10" customFormat="1" ht="16.5" customHeight="1">
      <c r="A43" s="37">
        <v>12</v>
      </c>
      <c r="B43" s="30" t="s">
        <v>20</v>
      </c>
      <c r="C43" s="41">
        <v>8830115</v>
      </c>
      <c r="D43" s="41">
        <v>1779102</v>
      </c>
      <c r="E43" s="41">
        <v>21442557</v>
      </c>
      <c r="F43" s="41">
        <v>3660083</v>
      </c>
      <c r="G43" s="31">
        <f t="shared" ref="G43:G47" si="15">SUM(C43:F43)</f>
        <v>35711857</v>
      </c>
      <c r="H43" s="42">
        <v>13648.699260752686</v>
      </c>
      <c r="I43" s="42">
        <v>2749.9560483870964</v>
      </c>
      <c r="J43" s="32">
        <v>33143.737298387096</v>
      </c>
      <c r="K43" s="32">
        <v>5657.3863575268815</v>
      </c>
      <c r="L43" s="32">
        <f>H43+I43+J43+K43</f>
        <v>55199.778965053767</v>
      </c>
    </row>
    <row r="44" spans="1:12" s="2" customFormat="1">
      <c r="A44" s="17"/>
      <c r="B44" s="17" t="s">
        <v>95</v>
      </c>
      <c r="C44" s="22">
        <v>7982651</v>
      </c>
      <c r="D44" s="22">
        <v>1779102</v>
      </c>
      <c r="E44" s="22">
        <v>21054731</v>
      </c>
      <c r="F44" s="22">
        <v>3481718</v>
      </c>
      <c r="G44" s="22">
        <f>G43-G45-G46</f>
        <v>34298202</v>
      </c>
      <c r="H44" s="22">
        <v>12338.7750672043</v>
      </c>
      <c r="I44" s="22">
        <v>2749.9560483870964</v>
      </c>
      <c r="J44" s="22">
        <v>32544.2750672043</v>
      </c>
      <c r="K44" s="22">
        <v>5381.6877688172035</v>
      </c>
      <c r="L44" s="22">
        <f t="shared" ref="L44:L72" si="16">H44+I44+J44+K44</f>
        <v>53014.693951612899</v>
      </c>
    </row>
    <row r="45" spans="1:12" s="2" customFormat="1">
      <c r="A45" s="17"/>
      <c r="B45" s="17" t="s">
        <v>96</v>
      </c>
      <c r="C45" s="22"/>
      <c r="D45" s="22"/>
      <c r="E45" s="69">
        <v>387826</v>
      </c>
      <c r="F45" s="69">
        <v>178365</v>
      </c>
      <c r="G45" s="22">
        <f t="shared" si="15"/>
        <v>566191</v>
      </c>
      <c r="H45" s="22"/>
      <c r="I45" s="22"/>
      <c r="J45" s="22">
        <v>599.46223118279568</v>
      </c>
      <c r="K45" s="22">
        <v>275.69858870967744</v>
      </c>
      <c r="L45" s="22">
        <f t="shared" si="16"/>
        <v>875.16081989247311</v>
      </c>
    </row>
    <row r="46" spans="1:12" s="2" customFormat="1">
      <c r="A46" s="17"/>
      <c r="B46" s="17" t="s">
        <v>97</v>
      </c>
      <c r="C46" s="22">
        <v>847464</v>
      </c>
      <c r="D46" s="22"/>
      <c r="E46" s="22"/>
      <c r="F46" s="22"/>
      <c r="G46" s="22">
        <f t="shared" si="15"/>
        <v>847464</v>
      </c>
      <c r="H46" s="22">
        <v>1309.9241935483869</v>
      </c>
      <c r="I46" s="22"/>
      <c r="J46" s="22"/>
      <c r="K46" s="22"/>
      <c r="L46" s="22">
        <f t="shared" si="16"/>
        <v>1309.9241935483869</v>
      </c>
    </row>
    <row r="47" spans="1:12" s="2" customFormat="1">
      <c r="A47" s="37">
        <v>13</v>
      </c>
      <c r="B47" s="30" t="s">
        <v>21</v>
      </c>
      <c r="C47" s="41">
        <v>0</v>
      </c>
      <c r="D47" s="41">
        <v>0</v>
      </c>
      <c r="E47" s="41">
        <v>862096</v>
      </c>
      <c r="F47" s="41">
        <v>537404</v>
      </c>
      <c r="G47" s="31">
        <f t="shared" si="15"/>
        <v>1399500</v>
      </c>
      <c r="H47" s="42" t="s">
        <v>203</v>
      </c>
      <c r="I47" s="42" t="s">
        <v>203</v>
      </c>
      <c r="J47" s="32">
        <v>1332.5408602150537</v>
      </c>
      <c r="K47" s="32">
        <v>830.66478494623652</v>
      </c>
      <c r="L47" s="32">
        <f>H47+I47+J47+K47</f>
        <v>2163.2056451612902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862096</v>
      </c>
      <c r="F48" s="22">
        <v>537404</v>
      </c>
      <c r="G48" s="22">
        <f t="shared" ref="G48" si="17">G47</f>
        <v>1399500</v>
      </c>
      <c r="H48" s="22"/>
      <c r="I48" s="22"/>
      <c r="J48" s="22">
        <v>1332.5408602150537</v>
      </c>
      <c r="K48" s="22">
        <v>830.66478494623652</v>
      </c>
      <c r="L48" s="22">
        <f t="shared" si="16"/>
        <v>2163.2056451612902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1886614</v>
      </c>
      <c r="F49" s="31">
        <v>271823</v>
      </c>
      <c r="G49" s="31">
        <f t="shared" ref="G49" si="18">SUM(C49:F49)</f>
        <v>2158437</v>
      </c>
      <c r="H49" s="32" t="s">
        <v>203</v>
      </c>
      <c r="I49" s="32" t="s">
        <v>203</v>
      </c>
      <c r="J49" s="32">
        <v>2916.1372311827954</v>
      </c>
      <c r="K49" s="32">
        <v>420.1565188172043</v>
      </c>
      <c r="L49" s="32">
        <f>H49+I49+J49+K49</f>
        <v>3336.2937499999998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754646</v>
      </c>
      <c r="F50" s="22">
        <v>8155</v>
      </c>
      <c r="G50" s="22">
        <f>SUM(C50:F50)</f>
        <v>762801</v>
      </c>
      <c r="H50" s="22"/>
      <c r="I50" s="22"/>
      <c r="J50" s="22">
        <v>1166.455510752688</v>
      </c>
      <c r="K50" s="22">
        <v>12.605174731182794</v>
      </c>
      <c r="L50" s="22">
        <f t="shared" si="16"/>
        <v>1179.0606854838709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188661</v>
      </c>
      <c r="F51" s="22">
        <v>190276</v>
      </c>
      <c r="G51" s="22">
        <f t="shared" ref="G51:G55" si="19">SUM(C51:F51)</f>
        <v>378937</v>
      </c>
      <c r="H51" s="22"/>
      <c r="I51" s="22"/>
      <c r="J51" s="22">
        <v>292</v>
      </c>
      <c r="K51" s="22">
        <v>294.55134408602152</v>
      </c>
      <c r="L51" s="22">
        <f t="shared" si="16"/>
        <v>586.55134408602157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150929</v>
      </c>
      <c r="F52" s="22">
        <v>73392</v>
      </c>
      <c r="G52" s="22">
        <f t="shared" si="19"/>
        <v>224321</v>
      </c>
      <c r="H52" s="22"/>
      <c r="I52" s="22"/>
      <c r="J52" s="22">
        <v>233</v>
      </c>
      <c r="K52" s="22">
        <v>113</v>
      </c>
      <c r="L52" s="22">
        <f t="shared" si="16"/>
        <v>346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565984</v>
      </c>
      <c r="F53" s="22">
        <v>0</v>
      </c>
      <c r="G53" s="22">
        <f t="shared" si="19"/>
        <v>565984</v>
      </c>
      <c r="H53" s="22"/>
      <c r="I53" s="22"/>
      <c r="J53" s="22">
        <v>875</v>
      </c>
      <c r="K53" s="22">
        <v>0</v>
      </c>
      <c r="L53" s="22">
        <f t="shared" si="16"/>
        <v>875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94331</v>
      </c>
      <c r="F54" s="22">
        <v>0</v>
      </c>
      <c r="G54" s="22">
        <f t="shared" si="19"/>
        <v>94331</v>
      </c>
      <c r="H54" s="22"/>
      <c r="I54" s="22"/>
      <c r="J54" s="22">
        <v>146</v>
      </c>
      <c r="K54" s="22">
        <v>0</v>
      </c>
      <c r="L54" s="22">
        <f t="shared" si="16"/>
        <v>146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132063</v>
      </c>
      <c r="F55" s="22">
        <v>0</v>
      </c>
      <c r="G55" s="22">
        <f t="shared" si="19"/>
        <v>132063</v>
      </c>
      <c r="H55" s="22"/>
      <c r="I55" s="22"/>
      <c r="J55" s="22">
        <v>204</v>
      </c>
      <c r="K55" s="22">
        <v>0</v>
      </c>
      <c r="L55" s="22">
        <f t="shared" si="16"/>
        <v>204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126425</v>
      </c>
      <c r="F56" s="25">
        <v>256382</v>
      </c>
      <c r="G56" s="25">
        <f t="shared" ref="G56" si="20">SUM(C56:F56)</f>
        <v>382807</v>
      </c>
      <c r="H56" s="26" t="s">
        <v>203</v>
      </c>
      <c r="I56" s="26" t="s">
        <v>203</v>
      </c>
      <c r="J56" s="26">
        <v>195.41498655913978</v>
      </c>
      <c r="K56" s="26">
        <v>396.28938172043013</v>
      </c>
      <c r="L56" s="44">
        <f>H56+I56+J56+K56</f>
        <v>591.70436827956996</v>
      </c>
    </row>
    <row r="57" spans="1:13" s="2" customFormat="1">
      <c r="A57" s="17"/>
      <c r="B57" s="17" t="s">
        <v>105</v>
      </c>
      <c r="C57" s="22"/>
      <c r="D57" s="22"/>
      <c r="E57" s="22">
        <v>126425</v>
      </c>
      <c r="F57" s="22">
        <v>256382</v>
      </c>
      <c r="G57" s="22">
        <f>G56</f>
        <v>382807</v>
      </c>
      <c r="H57" s="22"/>
      <c r="I57" s="22"/>
      <c r="J57" s="22">
        <v>195.41498655913978</v>
      </c>
      <c r="K57" s="22">
        <v>396.28938172043013</v>
      </c>
      <c r="L57" s="22">
        <f t="shared" si="16"/>
        <v>591.70436827956996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708356</v>
      </c>
      <c r="F58" s="31">
        <v>313148</v>
      </c>
      <c r="G58" s="31">
        <f t="shared" ref="G58" si="21">SUM(C58:F58)</f>
        <v>1021504</v>
      </c>
      <c r="H58" s="32" t="s">
        <v>203</v>
      </c>
      <c r="I58" s="32" t="s">
        <v>203</v>
      </c>
      <c r="J58" s="32">
        <v>1094.9051075268817</v>
      </c>
      <c r="K58" s="32">
        <v>484.03252688172034</v>
      </c>
      <c r="L58" s="32">
        <f>H58+I58+J58+K58</f>
        <v>1578.937634408602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708356</v>
      </c>
      <c r="F59" s="22">
        <v>313148</v>
      </c>
      <c r="G59" s="22">
        <f>G58</f>
        <v>1021504</v>
      </c>
      <c r="H59" s="22"/>
      <c r="I59" s="22"/>
      <c r="J59" s="22">
        <v>1094.9051075268817</v>
      </c>
      <c r="K59" s="22">
        <v>484.03252688172034</v>
      </c>
      <c r="L59" s="22">
        <f t="shared" si="16"/>
        <v>1578.937634408602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654844</v>
      </c>
      <c r="F60" s="31">
        <v>579982</v>
      </c>
      <c r="G60" s="31">
        <f t="shared" ref="G60" si="22">SUM(C60:F60)</f>
        <v>1234826</v>
      </c>
      <c r="H60" s="32" t="s">
        <v>203</v>
      </c>
      <c r="I60" s="32" t="s">
        <v>203</v>
      </c>
      <c r="J60" s="32">
        <v>1012.1916666666665</v>
      </c>
      <c r="K60" s="32">
        <v>896.47755376344071</v>
      </c>
      <c r="L60" s="32">
        <f>H60+I60+J60+K60</f>
        <v>1908.6692204301071</v>
      </c>
    </row>
    <row r="61" spans="1:13" s="2" customFormat="1">
      <c r="A61" s="17"/>
      <c r="B61" s="17" t="s">
        <v>107</v>
      </c>
      <c r="C61" s="22"/>
      <c r="D61" s="22"/>
      <c r="E61" s="22">
        <v>654844</v>
      </c>
      <c r="F61" s="22">
        <v>579982</v>
      </c>
      <c r="G61" s="22">
        <f>F61+E61</f>
        <v>1234826</v>
      </c>
      <c r="H61" s="22"/>
      <c r="I61" s="22"/>
      <c r="J61" s="22">
        <v>1012.1916666666665</v>
      </c>
      <c r="K61" s="22">
        <v>896.47755376344071</v>
      </c>
      <c r="L61" s="22">
        <f t="shared" si="16"/>
        <v>1908.6692204301071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2717042</v>
      </c>
      <c r="F62" s="31">
        <v>1089444</v>
      </c>
      <c r="G62" s="31">
        <f t="shared" ref="G62" si="23">SUM(C62:F62)</f>
        <v>3806486</v>
      </c>
      <c r="H62" s="32" t="s">
        <v>203</v>
      </c>
      <c r="I62" s="32" t="s">
        <v>203</v>
      </c>
      <c r="J62" s="32">
        <v>4199.7288978494616</v>
      </c>
      <c r="K62" s="32">
        <v>1683.9524193548384</v>
      </c>
      <c r="L62" s="32">
        <f>H62+I62+J62+K62</f>
        <v>5883.6813172043003</v>
      </c>
    </row>
    <row r="63" spans="1:13">
      <c r="A63" s="45"/>
      <c r="B63" s="45" t="s">
        <v>108</v>
      </c>
      <c r="C63" s="22"/>
      <c r="D63" s="22"/>
      <c r="E63" s="22">
        <v>523845</v>
      </c>
      <c r="F63" s="22">
        <v>210045</v>
      </c>
      <c r="G63" s="63">
        <f>SUM(C63:F63)</f>
        <v>733890</v>
      </c>
      <c r="H63" s="63"/>
      <c r="I63" s="63"/>
      <c r="J63" s="63">
        <v>809.70665322580646</v>
      </c>
      <c r="K63" s="63">
        <v>324.66633064516128</v>
      </c>
      <c r="L63" s="63">
        <f t="shared" si="16"/>
        <v>1134.3729838709678</v>
      </c>
      <c r="M63" s="2"/>
    </row>
    <row r="64" spans="1:13">
      <c r="A64" s="45"/>
      <c r="B64" s="45" t="s">
        <v>109</v>
      </c>
      <c r="C64" s="22"/>
      <c r="D64" s="22"/>
      <c r="E64" s="22">
        <v>1143875</v>
      </c>
      <c r="F64" s="22">
        <v>458656</v>
      </c>
      <c r="G64" s="63">
        <f t="shared" ref="G64:G65" si="24">SUM(C64:F64)</f>
        <v>1602531</v>
      </c>
      <c r="H64" s="63"/>
      <c r="I64" s="63"/>
      <c r="J64" s="63">
        <v>1768.0863575268816</v>
      </c>
      <c r="K64" s="63">
        <v>708.94408602150531</v>
      </c>
      <c r="L64" s="63">
        <f t="shared" si="16"/>
        <v>2477.0304435483868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1049322</v>
      </c>
      <c r="F65" s="22">
        <v>420743</v>
      </c>
      <c r="G65" s="63">
        <f t="shared" si="24"/>
        <v>1470065</v>
      </c>
      <c r="H65" s="63"/>
      <c r="I65" s="63"/>
      <c r="J65" s="63">
        <v>1621.9358870967742</v>
      </c>
      <c r="K65" s="63">
        <v>650.34200268817199</v>
      </c>
      <c r="L65" s="63">
        <f t="shared" si="16"/>
        <v>2272.2778897849462</v>
      </c>
      <c r="M65" s="2"/>
    </row>
    <row r="66" spans="1:13">
      <c r="A66" s="37">
        <v>19</v>
      </c>
      <c r="B66" s="30" t="s">
        <v>27</v>
      </c>
      <c r="C66" s="31">
        <v>206142</v>
      </c>
      <c r="D66" s="31">
        <v>9006</v>
      </c>
      <c r="E66" s="31">
        <v>449830</v>
      </c>
      <c r="F66" s="31">
        <v>528921</v>
      </c>
      <c r="G66" s="31">
        <f t="shared" ref="G66" si="25">SUM(C66:F66)</f>
        <v>1193899</v>
      </c>
      <c r="H66" s="32">
        <v>318.63346774193548</v>
      </c>
      <c r="I66" s="32">
        <v>13.920564516129032</v>
      </c>
      <c r="J66" s="32">
        <v>695.30174731182797</v>
      </c>
      <c r="K66" s="32">
        <v>817.55262096774186</v>
      </c>
      <c r="L66" s="32">
        <f>H66+I66+J66+K66</f>
        <v>1845.4084005376344</v>
      </c>
    </row>
    <row r="67" spans="1:13">
      <c r="A67" s="45"/>
      <c r="B67" s="45" t="s">
        <v>111</v>
      </c>
      <c r="C67" s="22">
        <v>206142</v>
      </c>
      <c r="D67" s="22">
        <v>9006</v>
      </c>
      <c r="E67" s="22">
        <v>449830</v>
      </c>
      <c r="F67" s="22">
        <v>528921</v>
      </c>
      <c r="G67" s="22">
        <f t="shared" ref="G67" si="26">G66</f>
        <v>1193899</v>
      </c>
      <c r="H67" s="22">
        <v>318.63346774193548</v>
      </c>
      <c r="I67" s="22">
        <v>13.920564516129032</v>
      </c>
      <c r="J67" s="22">
        <v>695.30174731182797</v>
      </c>
      <c r="K67" s="22">
        <v>817.55262096774186</v>
      </c>
      <c r="L67" s="22">
        <f t="shared" si="16"/>
        <v>1845.4084005376344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5818525</v>
      </c>
      <c r="F68" s="31">
        <v>2289182</v>
      </c>
      <c r="G68" s="31">
        <f t="shared" ref="G68" si="27">SUM(C68:F68)</f>
        <v>8107707</v>
      </c>
      <c r="H68" s="32" t="s">
        <v>203</v>
      </c>
      <c r="I68" s="32" t="s">
        <v>203</v>
      </c>
      <c r="J68" s="32">
        <v>8993.6878360215051</v>
      </c>
      <c r="K68" s="32">
        <v>3538.3861559139782</v>
      </c>
      <c r="L68" s="32">
        <f>H68+I68+J68+K68</f>
        <v>12532.073991935484</v>
      </c>
    </row>
    <row r="69" spans="1:13">
      <c r="A69" s="45"/>
      <c r="B69" s="45" t="s">
        <v>112</v>
      </c>
      <c r="C69" s="22"/>
      <c r="D69" s="22"/>
      <c r="E69" s="22">
        <v>5818525</v>
      </c>
      <c r="F69" s="22">
        <v>2289182</v>
      </c>
      <c r="G69" s="63">
        <f>F69+E69</f>
        <v>8107707</v>
      </c>
      <c r="H69" s="63"/>
      <c r="I69" s="63"/>
      <c r="J69" s="63">
        <v>8993.6878360215051</v>
      </c>
      <c r="K69" s="63">
        <v>3538.3861559139782</v>
      </c>
      <c r="L69" s="63">
        <f t="shared" si="16"/>
        <v>12532.073991935484</v>
      </c>
    </row>
    <row r="70" spans="1:13">
      <c r="A70" s="37">
        <v>21</v>
      </c>
      <c r="B70" s="30" t="s">
        <v>29</v>
      </c>
      <c r="C70" s="31">
        <v>0</v>
      </c>
      <c r="D70" s="31">
        <v>374766</v>
      </c>
      <c r="E70" s="31">
        <v>225442</v>
      </c>
      <c r="F70" s="31">
        <v>85981</v>
      </c>
      <c r="G70" s="31">
        <f t="shared" ref="G70" si="28">SUM(C70:F70)</f>
        <v>686189</v>
      </c>
      <c r="H70" s="32" t="s">
        <v>203</v>
      </c>
      <c r="I70" s="32">
        <v>579.27540322580637</v>
      </c>
      <c r="J70" s="32">
        <v>348.46545698924729</v>
      </c>
      <c r="K70" s="32">
        <v>132.9007392473118</v>
      </c>
      <c r="L70" s="32">
        <f>H70+I70+J70+K70</f>
        <v>1060.6415994623655</v>
      </c>
    </row>
    <row r="71" spans="1:13">
      <c r="A71" s="45"/>
      <c r="B71" s="45" t="s">
        <v>114</v>
      </c>
      <c r="C71" s="22"/>
      <c r="D71" s="22"/>
      <c r="E71" s="22">
        <v>225442</v>
      </c>
      <c r="F71" s="22">
        <v>37831.64</v>
      </c>
      <c r="G71" s="63">
        <f>E71+F71</f>
        <v>263273.64</v>
      </c>
      <c r="H71" s="63"/>
      <c r="I71" s="63"/>
      <c r="J71" s="63">
        <v>348.46545698924729</v>
      </c>
      <c r="K71" s="63">
        <v>58.476325268817206</v>
      </c>
      <c r="L71" s="63">
        <f t="shared" si="16"/>
        <v>406.94178225806451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48149.360000000008</v>
      </c>
      <c r="G72" s="63">
        <f>E72+F72</f>
        <v>48149.360000000008</v>
      </c>
      <c r="H72" s="63"/>
      <c r="I72" s="63"/>
      <c r="J72" s="63"/>
      <c r="K72" s="63">
        <v>74.424413978494641</v>
      </c>
      <c r="L72" s="63">
        <f t="shared" si="16"/>
        <v>74.424413978494641</v>
      </c>
    </row>
    <row r="73" spans="1:13">
      <c r="A73" s="36">
        <v>22</v>
      </c>
      <c r="B73" s="24" t="s">
        <v>30</v>
      </c>
      <c r="C73" s="25">
        <v>911904</v>
      </c>
      <c r="D73" s="25">
        <v>0</v>
      </c>
      <c r="E73" s="25">
        <v>2092477</v>
      </c>
      <c r="F73" s="25">
        <v>571131</v>
      </c>
      <c r="G73" s="25">
        <f t="shared" ref="G73" si="29">SUM(C73:F73)</f>
        <v>3575512</v>
      </c>
      <c r="H73" s="26">
        <v>1409.5290322580645</v>
      </c>
      <c r="I73" s="26" t="s">
        <v>203</v>
      </c>
      <c r="J73" s="26">
        <v>3234.3394489247312</v>
      </c>
      <c r="K73" s="26">
        <v>882.79657258064503</v>
      </c>
      <c r="L73" s="26">
        <f>H73+I73+J73+K73</f>
        <v>5526.6650537634405</v>
      </c>
    </row>
    <row r="74" spans="1:13">
      <c r="A74" s="45"/>
      <c r="B74" s="45" t="s">
        <v>115</v>
      </c>
      <c r="C74" s="22">
        <v>911904</v>
      </c>
      <c r="D74" s="22">
        <v>0</v>
      </c>
      <c r="E74" s="22">
        <v>2092477</v>
      </c>
      <c r="F74" s="22">
        <v>571131</v>
      </c>
      <c r="G74" s="63">
        <f>F74+E74+C74</f>
        <v>3575512</v>
      </c>
      <c r="H74" s="63">
        <v>1409.5290322580645</v>
      </c>
      <c r="I74" s="63"/>
      <c r="J74" s="63">
        <v>3234.3394489247312</v>
      </c>
      <c r="K74" s="63">
        <v>882.79657258064503</v>
      </c>
      <c r="L74" s="63">
        <f t="shared" ref="L74" si="30">L73</f>
        <v>5526.6650537634405</v>
      </c>
    </row>
    <row r="75" spans="1:13">
      <c r="A75" s="37">
        <v>23</v>
      </c>
      <c r="B75" s="30" t="s">
        <v>31</v>
      </c>
      <c r="C75" s="31">
        <v>911709</v>
      </c>
      <c r="D75" s="31">
        <v>3718</v>
      </c>
      <c r="E75" s="31">
        <v>407318</v>
      </c>
      <c r="F75" s="31">
        <v>448504</v>
      </c>
      <c r="G75" s="31">
        <f t="shared" ref="G75" si="31">SUM(C75:F75)</f>
        <v>1771249</v>
      </c>
      <c r="H75" s="32">
        <v>1409.2276209677418</v>
      </c>
      <c r="I75" s="32">
        <v>5.7469086021505369</v>
      </c>
      <c r="J75" s="32">
        <v>629.59099462365589</v>
      </c>
      <c r="K75" s="32">
        <v>693.25215053763441</v>
      </c>
      <c r="L75" s="32">
        <f>H75+I75+J75+K75</f>
        <v>2737.8176747311827</v>
      </c>
    </row>
    <row r="76" spans="1:13">
      <c r="A76" s="45"/>
      <c r="B76" s="45" t="s">
        <v>116</v>
      </c>
      <c r="C76" s="22">
        <v>911709</v>
      </c>
      <c r="D76" s="22">
        <v>3718</v>
      </c>
      <c r="E76" s="22">
        <v>73317.239999999991</v>
      </c>
      <c r="F76" s="22">
        <v>38571.343999999997</v>
      </c>
      <c r="G76" s="63">
        <f>C76+D76+E76+F76</f>
        <v>1027315.584</v>
      </c>
      <c r="H76" s="63">
        <v>1409.2276209677418</v>
      </c>
      <c r="I76" s="63">
        <v>5.7469086021505369</v>
      </c>
      <c r="J76" s="63">
        <v>113.32637903225805</v>
      </c>
      <c r="K76" s="63">
        <v>59.619684946236553</v>
      </c>
      <c r="L76" s="63">
        <f t="shared" ref="L76:L77" si="32">SUM(H76:K76)</f>
        <v>1587.9205935483869</v>
      </c>
    </row>
    <row r="77" spans="1:13">
      <c r="A77" s="45"/>
      <c r="B77" s="45" t="s">
        <v>117</v>
      </c>
      <c r="C77" s="22"/>
      <c r="D77" s="22"/>
      <c r="E77" s="22">
        <v>334000.75999999995</v>
      </c>
      <c r="F77" s="22">
        <v>409932.65600000002</v>
      </c>
      <c r="G77" s="63">
        <f>C77+D77+E77+F77</f>
        <v>743933.41599999997</v>
      </c>
      <c r="H77" s="63"/>
      <c r="I77" s="63"/>
      <c r="J77" s="63">
        <v>516.26461559139773</v>
      </c>
      <c r="K77" s="63">
        <v>633.63246559139782</v>
      </c>
      <c r="L77" s="63">
        <f t="shared" si="32"/>
        <v>1149.8970811827955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152309</v>
      </c>
      <c r="F78" s="31">
        <v>178081</v>
      </c>
      <c r="G78" s="31">
        <f t="shared" ref="G78" si="33">SUM(C78:F78)</f>
        <v>330390</v>
      </c>
      <c r="H78" s="32" t="s">
        <v>203</v>
      </c>
      <c r="I78" s="32" t="s">
        <v>203</v>
      </c>
      <c r="J78" s="32">
        <v>235.4238575268817</v>
      </c>
      <c r="K78" s="32">
        <v>275.25961021505373</v>
      </c>
      <c r="L78" s="32">
        <f>H78+I78+J78+K78</f>
        <v>510.68346774193543</v>
      </c>
    </row>
    <row r="79" spans="1:13">
      <c r="A79" s="45"/>
      <c r="B79" s="45" t="s">
        <v>118</v>
      </c>
      <c r="C79" s="22"/>
      <c r="D79" s="22"/>
      <c r="E79" s="22">
        <v>152309</v>
      </c>
      <c r="F79" s="22">
        <v>178081</v>
      </c>
      <c r="G79" s="22">
        <f>SUM(C79:F79)</f>
        <v>330390</v>
      </c>
      <c r="H79" s="63"/>
      <c r="I79" s="63"/>
      <c r="J79" s="63">
        <v>235.4238575268817</v>
      </c>
      <c r="K79" s="63">
        <v>275.25961021505373</v>
      </c>
      <c r="L79" s="63">
        <f>H79+I79+J79+K79</f>
        <v>510.68346774193543</v>
      </c>
    </row>
    <row r="80" spans="1:13">
      <c r="A80" s="37">
        <v>25</v>
      </c>
      <c r="B80" s="30" t="s">
        <v>33</v>
      </c>
      <c r="C80" s="31">
        <v>364028</v>
      </c>
      <c r="D80" s="31">
        <v>0</v>
      </c>
      <c r="E80" s="31">
        <v>1823499</v>
      </c>
      <c r="F80" s="31">
        <v>680150</v>
      </c>
      <c r="G80" s="31">
        <f t="shared" ref="G80:G87" si="34">SUM(C80:F80)</f>
        <v>2867677</v>
      </c>
      <c r="H80" s="32">
        <v>562.67768817204296</v>
      </c>
      <c r="I80" s="32" t="s">
        <v>203</v>
      </c>
      <c r="J80" s="32">
        <v>2818.5804435483869</v>
      </c>
      <c r="K80" s="32">
        <v>1051.3071236559138</v>
      </c>
      <c r="L80" s="32">
        <f>H80+I80+J80+K80</f>
        <v>4432.5652553763439</v>
      </c>
    </row>
    <row r="81" spans="1:12">
      <c r="A81" s="45"/>
      <c r="B81" s="45" t="s">
        <v>119</v>
      </c>
      <c r="C81" s="22">
        <v>364028</v>
      </c>
      <c r="D81" s="22"/>
      <c r="E81" s="22">
        <v>333700</v>
      </c>
      <c r="F81" s="22">
        <v>348237</v>
      </c>
      <c r="G81" s="63">
        <f t="shared" si="34"/>
        <v>1045965</v>
      </c>
      <c r="H81" s="63">
        <v>562.67768817204296</v>
      </c>
      <c r="I81" s="63"/>
      <c r="J81" s="63">
        <v>515.79973118279565</v>
      </c>
      <c r="K81" s="63">
        <v>538.26955645161286</v>
      </c>
      <c r="L81" s="63">
        <f t="shared" ref="L81:L85" si="35">H81+I81+J81+K81</f>
        <v>1616.7469758064517</v>
      </c>
    </row>
    <row r="82" spans="1:12">
      <c r="A82" s="45"/>
      <c r="B82" s="45" t="s">
        <v>120</v>
      </c>
      <c r="C82" s="22"/>
      <c r="D82" s="22"/>
      <c r="E82" s="22">
        <v>1063101</v>
      </c>
      <c r="F82" s="22">
        <v>331913</v>
      </c>
      <c r="G82" s="63">
        <f t="shared" si="34"/>
        <v>1395014</v>
      </c>
      <c r="H82" s="63"/>
      <c r="I82" s="63"/>
      <c r="J82" s="63">
        <v>1643.234072580645</v>
      </c>
      <c r="K82" s="63">
        <v>513.03756720430101</v>
      </c>
      <c r="L82" s="63">
        <f t="shared" si="35"/>
        <v>2156.2716397849463</v>
      </c>
    </row>
    <row r="83" spans="1:12">
      <c r="A83" s="45"/>
      <c r="B83" s="45" t="s">
        <v>122</v>
      </c>
      <c r="C83" s="22"/>
      <c r="D83" s="22"/>
      <c r="E83" s="22">
        <v>21882</v>
      </c>
      <c r="F83" s="22"/>
      <c r="G83" s="63">
        <f t="shared" si="34"/>
        <v>21882</v>
      </c>
      <c r="H83" s="63"/>
      <c r="I83" s="63"/>
      <c r="J83" s="63">
        <v>33.82298387096774</v>
      </c>
      <c r="K83" s="63"/>
      <c r="L83" s="63">
        <f t="shared" si="35"/>
        <v>33.82298387096774</v>
      </c>
    </row>
    <row r="84" spans="1:12">
      <c r="A84" s="45"/>
      <c r="B84" s="45" t="s">
        <v>121</v>
      </c>
      <c r="C84" s="22"/>
      <c r="D84" s="22"/>
      <c r="E84" s="22">
        <v>393876</v>
      </c>
      <c r="F84" s="22"/>
      <c r="G84" s="63">
        <f t="shared" si="34"/>
        <v>393876</v>
      </c>
      <c r="H84" s="63"/>
      <c r="I84" s="63"/>
      <c r="J84" s="63">
        <v>608.8137096774193</v>
      </c>
      <c r="K84" s="63"/>
      <c r="L84" s="63">
        <f t="shared" si="35"/>
        <v>608.8137096774193</v>
      </c>
    </row>
    <row r="85" spans="1:12">
      <c r="A85" s="45"/>
      <c r="B85" s="45" t="s">
        <v>123</v>
      </c>
      <c r="C85" s="22"/>
      <c r="D85" s="22"/>
      <c r="E85" s="22">
        <v>9117</v>
      </c>
      <c r="F85" s="22"/>
      <c r="G85" s="63">
        <f t="shared" si="34"/>
        <v>9117</v>
      </c>
      <c r="H85" s="63"/>
      <c r="I85" s="63"/>
      <c r="J85" s="63">
        <v>14.092137096774191</v>
      </c>
      <c r="K85" s="63"/>
      <c r="L85" s="63">
        <f t="shared" si="35"/>
        <v>14.092137096774191</v>
      </c>
    </row>
    <row r="86" spans="1:12">
      <c r="A86" s="45"/>
      <c r="B86" s="45" t="s">
        <v>210</v>
      </c>
      <c r="C86" s="22"/>
      <c r="D86" s="22"/>
      <c r="E86" s="22">
        <v>1823</v>
      </c>
      <c r="F86" s="22"/>
      <c r="G86" s="63"/>
      <c r="H86" s="63"/>
      <c r="I86" s="63"/>
      <c r="J86" s="63">
        <v>2.8178091397849458</v>
      </c>
      <c r="K86" s="63"/>
      <c r="L86" s="63">
        <f>H86+I86+J86+K86</f>
        <v>2.8178091397849458</v>
      </c>
    </row>
    <row r="87" spans="1:12">
      <c r="A87" s="37">
        <v>26</v>
      </c>
      <c r="B87" s="30" t="s">
        <v>34</v>
      </c>
      <c r="C87" s="31">
        <v>0</v>
      </c>
      <c r="D87" s="31">
        <v>0</v>
      </c>
      <c r="E87" s="31">
        <v>1732734</v>
      </c>
      <c r="F87" s="31">
        <v>836971</v>
      </c>
      <c r="G87" s="31">
        <f t="shared" si="34"/>
        <v>2569705</v>
      </c>
      <c r="H87" s="32" t="s">
        <v>203</v>
      </c>
      <c r="I87" s="32" t="s">
        <v>203</v>
      </c>
      <c r="J87" s="32">
        <v>2678.2850806451611</v>
      </c>
      <c r="K87" s="32">
        <v>1293.7051747311825</v>
      </c>
      <c r="L87" s="32">
        <f>H87+I87+J87+K87</f>
        <v>3971.9902553763436</v>
      </c>
    </row>
    <row r="88" spans="1:12">
      <c r="A88" s="45"/>
      <c r="B88" s="45" t="s">
        <v>124</v>
      </c>
      <c r="C88" s="22"/>
      <c r="D88" s="22"/>
      <c r="E88" s="22">
        <v>870179</v>
      </c>
      <c r="F88" s="22">
        <v>544198</v>
      </c>
      <c r="G88" s="63">
        <f>SUM(C88:F88)</f>
        <v>1414377</v>
      </c>
      <c r="H88" s="63"/>
      <c r="I88" s="63"/>
      <c r="J88" s="63">
        <v>1345.0347446236558</v>
      </c>
      <c r="K88" s="63">
        <v>841.16626344086023</v>
      </c>
      <c r="L88" s="63">
        <f t="shared" ref="L88:L93" si="36">H88+I88+J88+K88</f>
        <v>2186.2010080645159</v>
      </c>
    </row>
    <row r="89" spans="1:12">
      <c r="A89" s="45"/>
      <c r="B89" s="45" t="s">
        <v>127</v>
      </c>
      <c r="C89" s="22"/>
      <c r="D89" s="22"/>
      <c r="E89" s="22">
        <v>593461</v>
      </c>
      <c r="F89" s="22">
        <v>227656</v>
      </c>
      <c r="G89" s="63">
        <f t="shared" ref="G89:G93" si="37">SUM(C89:F89)</f>
        <v>821117</v>
      </c>
      <c r="H89" s="63"/>
      <c r="I89" s="63"/>
      <c r="J89" s="63">
        <v>917.31202956989239</v>
      </c>
      <c r="K89" s="63">
        <v>351.88763440860214</v>
      </c>
      <c r="L89" s="63">
        <f t="shared" si="36"/>
        <v>1269.1996639784945</v>
      </c>
    </row>
    <row r="90" spans="1:12">
      <c r="A90" s="45"/>
      <c r="B90" s="45" t="s">
        <v>125</v>
      </c>
      <c r="C90" s="22"/>
      <c r="D90" s="22"/>
      <c r="E90" s="22">
        <v>181591</v>
      </c>
      <c r="F90" s="22">
        <v>2344</v>
      </c>
      <c r="G90" s="63">
        <f t="shared" si="37"/>
        <v>183935</v>
      </c>
      <c r="H90" s="63"/>
      <c r="I90" s="63"/>
      <c r="J90" s="63">
        <v>280.68501344086019</v>
      </c>
      <c r="K90" s="63">
        <v>3.623118279569892</v>
      </c>
      <c r="L90" s="63">
        <f t="shared" si="36"/>
        <v>284.30813172043008</v>
      </c>
    </row>
    <row r="91" spans="1:12">
      <c r="A91" s="45"/>
      <c r="B91" s="45" t="s">
        <v>126</v>
      </c>
      <c r="C91" s="22"/>
      <c r="D91" s="22"/>
      <c r="E91" s="22">
        <v>15075</v>
      </c>
      <c r="F91" s="22"/>
      <c r="G91" s="63">
        <f t="shared" si="37"/>
        <v>15075</v>
      </c>
      <c r="H91" s="63"/>
      <c r="I91" s="63"/>
      <c r="J91" s="63">
        <v>23.30141129032258</v>
      </c>
      <c r="K91" s="63"/>
      <c r="L91" s="63">
        <f t="shared" si="36"/>
        <v>23.30141129032258</v>
      </c>
    </row>
    <row r="92" spans="1:12">
      <c r="A92" s="45"/>
      <c r="B92" s="45" t="s">
        <v>128</v>
      </c>
      <c r="C92" s="22"/>
      <c r="D92" s="22"/>
      <c r="E92" s="22">
        <v>26684</v>
      </c>
      <c r="F92" s="22">
        <v>34065</v>
      </c>
      <c r="G92" s="63">
        <f t="shared" si="37"/>
        <v>60749</v>
      </c>
      <c r="H92" s="63"/>
      <c r="I92" s="63"/>
      <c r="J92" s="63">
        <v>41.245430107526879</v>
      </c>
      <c r="K92" s="63">
        <v>52.654233870967744</v>
      </c>
      <c r="L92" s="63">
        <f t="shared" si="36"/>
        <v>93.89966397849463</v>
      </c>
    </row>
    <row r="93" spans="1:12">
      <c r="A93" s="45"/>
      <c r="B93" s="45" t="s">
        <v>129</v>
      </c>
      <c r="C93" s="22"/>
      <c r="D93" s="22"/>
      <c r="E93" s="22">
        <v>45744</v>
      </c>
      <c r="F93" s="22">
        <v>28708</v>
      </c>
      <c r="G93" s="63">
        <f t="shared" si="37"/>
        <v>74452</v>
      </c>
      <c r="H93" s="63"/>
      <c r="I93" s="63"/>
      <c r="J93" s="63">
        <v>70.706451612903223</v>
      </c>
      <c r="K93" s="63">
        <v>44.37392473118279</v>
      </c>
      <c r="L93" s="63">
        <f t="shared" si="36"/>
        <v>115.08037634408601</v>
      </c>
    </row>
    <row r="94" spans="1:12">
      <c r="A94" s="37">
        <v>27</v>
      </c>
      <c r="B94" s="30" t="s">
        <v>35</v>
      </c>
      <c r="C94" s="31">
        <v>495276</v>
      </c>
      <c r="D94" s="31">
        <v>0</v>
      </c>
      <c r="E94" s="31">
        <v>570348</v>
      </c>
      <c r="F94" s="31">
        <v>533416</v>
      </c>
      <c r="G94" s="31">
        <f t="shared" ref="G94" si="38">SUM(C94:F94)</f>
        <v>1599040</v>
      </c>
      <c r="H94" s="32">
        <v>765.54758064516125</v>
      </c>
      <c r="I94" s="32" t="s">
        <v>203</v>
      </c>
      <c r="J94" s="32">
        <v>881.58629032258057</v>
      </c>
      <c r="K94" s="32">
        <v>824.5005376344086</v>
      </c>
      <c r="L94" s="32">
        <f>H94+I94+J94+K94</f>
        <v>2471.6344086021504</v>
      </c>
    </row>
    <row r="95" spans="1:12">
      <c r="A95" s="45"/>
      <c r="B95" s="45" t="s">
        <v>130</v>
      </c>
      <c r="C95" s="22">
        <v>495276</v>
      </c>
      <c r="D95" s="22">
        <v>0</v>
      </c>
      <c r="E95" s="22">
        <v>570348</v>
      </c>
      <c r="F95" s="22">
        <v>533416</v>
      </c>
      <c r="G95" s="63">
        <f>C95+D95+E95+F95</f>
        <v>1599040</v>
      </c>
      <c r="H95" s="63">
        <v>765.54758064516125</v>
      </c>
      <c r="I95" s="63"/>
      <c r="J95" s="63">
        <v>881.58629032258057</v>
      </c>
      <c r="K95" s="63">
        <v>824.5005376344086</v>
      </c>
      <c r="L95" s="63">
        <f>H95+I95+J95+K95</f>
        <v>2471.6344086021504</v>
      </c>
    </row>
    <row r="96" spans="1:12">
      <c r="A96" s="37">
        <v>28</v>
      </c>
      <c r="B96" s="30" t="s">
        <v>36</v>
      </c>
      <c r="C96" s="31">
        <v>450783</v>
      </c>
      <c r="D96" s="31">
        <v>0</v>
      </c>
      <c r="E96" s="31">
        <v>1341451</v>
      </c>
      <c r="F96" s="31">
        <v>625366</v>
      </c>
      <c r="G96" s="31">
        <f t="shared" ref="G96:G99" si="39">SUM(C96:F96)</f>
        <v>2417600</v>
      </c>
      <c r="H96" s="32">
        <v>696.77479838709667</v>
      </c>
      <c r="I96" s="32" t="s">
        <v>203</v>
      </c>
      <c r="J96" s="32">
        <v>2073.4793682795698</v>
      </c>
      <c r="K96" s="32">
        <v>966.62755376344069</v>
      </c>
      <c r="L96" s="32">
        <f>H96+I96+J96+K96</f>
        <v>3736.8817204301072</v>
      </c>
    </row>
    <row r="97" spans="1:12">
      <c r="A97" s="45"/>
      <c r="B97" s="45" t="s">
        <v>131</v>
      </c>
      <c r="C97" s="22">
        <v>450783</v>
      </c>
      <c r="D97" s="22"/>
      <c r="E97" s="22">
        <v>1256940</v>
      </c>
      <c r="F97" s="22">
        <v>625366</v>
      </c>
      <c r="G97" s="63">
        <f>SUM(C97:F97)</f>
        <v>2333089</v>
      </c>
      <c r="H97" s="63">
        <v>696.77479838709667</v>
      </c>
      <c r="I97" s="63"/>
      <c r="J97" s="63">
        <v>1942.8508064516129</v>
      </c>
      <c r="K97" s="63">
        <v>966.62755376344069</v>
      </c>
      <c r="L97" s="63">
        <f t="shared" ref="L97:L111" si="40">H97+I97+J97+K97</f>
        <v>3606.2531586021501</v>
      </c>
    </row>
    <row r="98" spans="1:12">
      <c r="A98" s="45"/>
      <c r="B98" s="45" t="s">
        <v>97</v>
      </c>
      <c r="C98" s="22"/>
      <c r="D98" s="22"/>
      <c r="E98" s="22">
        <v>84511</v>
      </c>
      <c r="F98" s="22"/>
      <c r="G98" s="63">
        <f t="shared" si="39"/>
        <v>84511</v>
      </c>
      <c r="H98" s="63"/>
      <c r="I98" s="63"/>
      <c r="J98" s="63">
        <v>130.62856182795699</v>
      </c>
      <c r="K98" s="63"/>
      <c r="L98" s="63">
        <f t="shared" si="40"/>
        <v>130.62856182795699</v>
      </c>
    </row>
    <row r="99" spans="1:12">
      <c r="A99" s="37">
        <v>29</v>
      </c>
      <c r="B99" s="30" t="s">
        <v>37</v>
      </c>
      <c r="C99" s="31">
        <v>0</v>
      </c>
      <c r="D99" s="31">
        <v>0</v>
      </c>
      <c r="E99" s="31">
        <v>3085574</v>
      </c>
      <c r="F99" s="31">
        <v>1479186</v>
      </c>
      <c r="G99" s="31">
        <f t="shared" si="39"/>
        <v>4564760</v>
      </c>
      <c r="H99" s="32" t="s">
        <v>203</v>
      </c>
      <c r="I99" s="32" t="s">
        <v>203</v>
      </c>
      <c r="J99" s="32">
        <v>4769.3684139784946</v>
      </c>
      <c r="K99" s="32">
        <v>2286.3762096774194</v>
      </c>
      <c r="L99" s="32">
        <f>H99+I99+J99+K99</f>
        <v>7055.7446236559135</v>
      </c>
    </row>
    <row r="100" spans="1:12">
      <c r="A100" s="45"/>
      <c r="B100" s="45" t="s">
        <v>132</v>
      </c>
      <c r="C100" s="22">
        <v>0</v>
      </c>
      <c r="D100" s="22">
        <v>0</v>
      </c>
      <c r="E100" s="22">
        <v>3085574</v>
      </c>
      <c r="F100" s="22">
        <v>1479186</v>
      </c>
      <c r="G100" s="22">
        <f t="shared" ref="G100" si="41">G99</f>
        <v>4564760</v>
      </c>
      <c r="H100" s="63"/>
      <c r="I100" s="63"/>
      <c r="J100" s="63">
        <v>4769.3684139784946</v>
      </c>
      <c r="K100" s="63">
        <v>2286.3762096774194</v>
      </c>
      <c r="L100" s="63">
        <f t="shared" si="40"/>
        <v>7055.7446236559135</v>
      </c>
    </row>
    <row r="101" spans="1:12">
      <c r="A101" s="37">
        <v>30</v>
      </c>
      <c r="B101" s="30" t="s">
        <v>38</v>
      </c>
      <c r="C101" s="31">
        <v>0</v>
      </c>
      <c r="D101" s="31">
        <v>0</v>
      </c>
      <c r="E101" s="31">
        <v>632742</v>
      </c>
      <c r="F101" s="46">
        <v>498488</v>
      </c>
      <c r="G101" s="31">
        <f t="shared" ref="G101" si="42">SUM(C101:F101)</f>
        <v>1131230</v>
      </c>
      <c r="H101" s="32" t="s">
        <v>203</v>
      </c>
      <c r="I101" s="32" t="s">
        <v>203</v>
      </c>
      <c r="J101" s="32">
        <v>978.02862903225798</v>
      </c>
      <c r="K101" s="32">
        <v>770.51236559139772</v>
      </c>
      <c r="L101" s="32">
        <f t="shared" si="40"/>
        <v>1748.5409946236557</v>
      </c>
    </row>
    <row r="102" spans="1:12">
      <c r="A102" s="45"/>
      <c r="B102" s="45" t="s">
        <v>133</v>
      </c>
      <c r="C102" s="22"/>
      <c r="D102" s="22"/>
      <c r="E102" s="22">
        <v>632742</v>
      </c>
      <c r="F102" s="22">
        <v>498488</v>
      </c>
      <c r="G102" s="63">
        <f>E102+F102</f>
        <v>1131230</v>
      </c>
      <c r="H102" s="63"/>
      <c r="I102" s="63"/>
      <c r="J102" s="63">
        <v>978.02862903225798</v>
      </c>
      <c r="K102" s="63">
        <v>770.51236559139772</v>
      </c>
      <c r="L102" s="63">
        <f t="shared" si="40"/>
        <v>1748.5409946236557</v>
      </c>
    </row>
    <row r="103" spans="1:12">
      <c r="A103" s="36">
        <v>31</v>
      </c>
      <c r="B103" s="24" t="s">
        <v>39</v>
      </c>
      <c r="C103" s="25">
        <v>635928</v>
      </c>
      <c r="D103" s="25">
        <v>91342</v>
      </c>
      <c r="E103" s="25">
        <v>4326187</v>
      </c>
      <c r="F103" s="25">
        <v>1671142</v>
      </c>
      <c r="G103" s="25">
        <f t="shared" ref="G103" si="43">SUM(C103:F103)</f>
        <v>6724599</v>
      </c>
      <c r="H103" s="26">
        <v>982.95322580645154</v>
      </c>
      <c r="I103" s="26">
        <v>141.18723118279567</v>
      </c>
      <c r="J103" s="26">
        <v>6686.982594086021</v>
      </c>
      <c r="K103" s="26">
        <v>2583.082392473118</v>
      </c>
      <c r="L103" s="26">
        <f t="shared" si="40"/>
        <v>10394.205443548386</v>
      </c>
    </row>
    <row r="104" spans="1:12">
      <c r="A104" s="45"/>
      <c r="B104" s="45" t="s">
        <v>134</v>
      </c>
      <c r="C104" s="22">
        <v>635928</v>
      </c>
      <c r="D104" s="22">
        <v>91342</v>
      </c>
      <c r="E104" s="22">
        <v>4326187</v>
      </c>
      <c r="F104" s="22">
        <v>1671142</v>
      </c>
      <c r="G104" s="63">
        <f>C104+D104+E104+F104</f>
        <v>6724599</v>
      </c>
      <c r="H104" s="63">
        <v>982.95322580645154</v>
      </c>
      <c r="I104" s="63"/>
      <c r="J104" s="63">
        <v>6686.982594086021</v>
      </c>
      <c r="K104" s="63">
        <v>2583.082392473118</v>
      </c>
      <c r="L104" s="63">
        <f t="shared" si="40"/>
        <v>10253.01821236559</v>
      </c>
    </row>
    <row r="105" spans="1:12">
      <c r="A105" s="37">
        <v>32</v>
      </c>
      <c r="B105" s="30" t="s">
        <v>40</v>
      </c>
      <c r="C105" s="31">
        <v>0</v>
      </c>
      <c r="D105" s="31">
        <v>0</v>
      </c>
      <c r="E105" s="31">
        <v>458631</v>
      </c>
      <c r="F105" s="47">
        <v>62272</v>
      </c>
      <c r="G105" s="31">
        <f t="shared" ref="G105:G107" si="44">SUM(C105:F105)</f>
        <v>520903</v>
      </c>
      <c r="H105" s="32" t="s">
        <v>203</v>
      </c>
      <c r="I105" s="32" t="s">
        <v>203</v>
      </c>
      <c r="J105" s="32">
        <v>708.9054435483871</v>
      </c>
      <c r="K105" s="32">
        <v>96.253763440860212</v>
      </c>
      <c r="L105" s="32">
        <f t="shared" si="40"/>
        <v>805.15920698924731</v>
      </c>
    </row>
    <row r="106" spans="1:12" ht="30">
      <c r="A106" s="45"/>
      <c r="B106" s="48" t="s">
        <v>135</v>
      </c>
      <c r="C106" s="22"/>
      <c r="D106" s="22"/>
      <c r="E106" s="22">
        <v>458631</v>
      </c>
      <c r="F106" s="22">
        <v>62272</v>
      </c>
      <c r="G106" s="63">
        <f t="shared" si="44"/>
        <v>520903</v>
      </c>
      <c r="H106" s="63"/>
      <c r="I106" s="63"/>
      <c r="J106" s="63">
        <v>708.9054435483871</v>
      </c>
      <c r="K106" s="63">
        <v>96.253763440860212</v>
      </c>
      <c r="L106" s="63">
        <f t="shared" si="40"/>
        <v>805.15920698924731</v>
      </c>
    </row>
    <row r="107" spans="1:12">
      <c r="A107" s="36">
        <v>33</v>
      </c>
      <c r="B107" s="24" t="s">
        <v>41</v>
      </c>
      <c r="C107" s="25">
        <v>191525</v>
      </c>
      <c r="D107" s="25">
        <v>0</v>
      </c>
      <c r="E107" s="25">
        <v>124328</v>
      </c>
      <c r="F107" s="25">
        <v>107330</v>
      </c>
      <c r="G107" s="25">
        <f t="shared" si="44"/>
        <v>423183</v>
      </c>
      <c r="H107" s="26">
        <v>296.03998655913978</v>
      </c>
      <c r="I107" s="26" t="s">
        <v>203</v>
      </c>
      <c r="J107" s="26">
        <v>192.17365591397848</v>
      </c>
      <c r="K107" s="26">
        <v>165.89986559139783</v>
      </c>
      <c r="L107" s="26">
        <f t="shared" si="40"/>
        <v>654.11350806451605</v>
      </c>
    </row>
    <row r="108" spans="1:12">
      <c r="A108" s="45"/>
      <c r="B108" s="45" t="s">
        <v>136</v>
      </c>
      <c r="C108" s="22">
        <v>191525</v>
      </c>
      <c r="D108" s="22">
        <v>0</v>
      </c>
      <c r="E108" s="22">
        <v>124328</v>
      </c>
      <c r="F108" s="22">
        <v>107330</v>
      </c>
      <c r="G108" s="63">
        <f t="shared" ref="G108" si="45">G107</f>
        <v>423183</v>
      </c>
      <c r="H108" s="63">
        <v>296.03998655913978</v>
      </c>
      <c r="I108" s="63"/>
      <c r="J108" s="63">
        <v>192.17365591397848</v>
      </c>
      <c r="K108" s="63">
        <v>165.89986559139783</v>
      </c>
      <c r="L108" s="63">
        <f t="shared" si="40"/>
        <v>654.11350806451605</v>
      </c>
    </row>
    <row r="109" spans="1:12">
      <c r="A109" s="37">
        <v>34</v>
      </c>
      <c r="B109" s="30" t="s">
        <v>42</v>
      </c>
      <c r="C109" s="31">
        <v>0</v>
      </c>
      <c r="D109" s="31">
        <v>0</v>
      </c>
      <c r="E109" s="31">
        <v>252694.19900000008</v>
      </c>
      <c r="F109" s="31">
        <v>55193.014999999985</v>
      </c>
      <c r="G109" s="31">
        <f t="shared" ref="G109:G114" si="46">SUM(C109:F109)</f>
        <v>307887.21400000004</v>
      </c>
      <c r="H109" s="32" t="s">
        <v>203</v>
      </c>
      <c r="I109" s="32" t="s">
        <v>203</v>
      </c>
      <c r="J109" s="32">
        <v>390.58915168010765</v>
      </c>
      <c r="K109" s="32">
        <v>85.311783938172013</v>
      </c>
      <c r="L109" s="32">
        <f t="shared" si="40"/>
        <v>475.90093561827968</v>
      </c>
    </row>
    <row r="110" spans="1:12" ht="30">
      <c r="A110" s="45"/>
      <c r="B110" s="48" t="s">
        <v>138</v>
      </c>
      <c r="C110" s="22"/>
      <c r="D110" s="22"/>
      <c r="E110" s="22">
        <v>60646.607760000014</v>
      </c>
      <c r="F110" s="22">
        <v>3366.7739149999989</v>
      </c>
      <c r="G110" s="63">
        <f t="shared" si="46"/>
        <v>64013.381675000011</v>
      </c>
      <c r="H110" s="63"/>
      <c r="I110" s="63"/>
      <c r="J110" s="63">
        <v>93.741396403225806</v>
      </c>
      <c r="K110" s="63">
        <v>5.2040188202284927</v>
      </c>
      <c r="L110" s="63">
        <f t="shared" si="40"/>
        <v>98.945415223454305</v>
      </c>
    </row>
    <row r="111" spans="1:12" ht="30" customHeight="1">
      <c r="A111" s="45"/>
      <c r="B111" s="45" t="s">
        <v>137</v>
      </c>
      <c r="C111" s="22"/>
      <c r="D111" s="22"/>
      <c r="E111" s="22">
        <v>192047.59124000007</v>
      </c>
      <c r="F111" s="22">
        <v>51826.241084999987</v>
      </c>
      <c r="G111" s="63">
        <f t="shared" si="46"/>
        <v>243873.83232500005</v>
      </c>
      <c r="H111" s="63"/>
      <c r="I111" s="63"/>
      <c r="J111" s="63">
        <v>296.8477552768818</v>
      </c>
      <c r="K111" s="63">
        <v>80.107765117943515</v>
      </c>
      <c r="L111" s="63">
        <f t="shared" si="40"/>
        <v>376.95552039482533</v>
      </c>
    </row>
    <row r="112" spans="1:12">
      <c r="A112" s="37">
        <v>35</v>
      </c>
      <c r="B112" s="30" t="s">
        <v>43</v>
      </c>
      <c r="C112" s="31">
        <v>0</v>
      </c>
      <c r="D112" s="31">
        <v>219576</v>
      </c>
      <c r="E112" s="31">
        <v>674349</v>
      </c>
      <c r="F112" s="31">
        <v>682315</v>
      </c>
      <c r="G112" s="31">
        <f t="shared" si="46"/>
        <v>1576240</v>
      </c>
      <c r="H112" s="32" t="s">
        <v>203</v>
      </c>
      <c r="I112" s="32">
        <v>339.39838709677417</v>
      </c>
      <c r="J112" s="32">
        <v>1042.3405241935484</v>
      </c>
      <c r="K112" s="32">
        <v>1054.653561827957</v>
      </c>
      <c r="L112" s="32">
        <f>H112+I112+J112+K112</f>
        <v>2436.3924731182797</v>
      </c>
    </row>
    <row r="113" spans="1:12">
      <c r="A113" s="45"/>
      <c r="B113" s="45" t="s">
        <v>139</v>
      </c>
      <c r="C113" s="22"/>
      <c r="D113" s="22">
        <v>219576</v>
      </c>
      <c r="E113" s="22">
        <v>674349</v>
      </c>
      <c r="F113" s="22">
        <v>682315</v>
      </c>
      <c r="G113" s="63">
        <f t="shared" si="46"/>
        <v>1576240</v>
      </c>
      <c r="H113" s="63"/>
      <c r="I113" s="63">
        <v>339.39838709677417</v>
      </c>
      <c r="J113" s="63">
        <v>1042.3405241935484</v>
      </c>
      <c r="K113" s="63">
        <v>1054.653561827957</v>
      </c>
      <c r="L113" s="63">
        <f>H113+I113+J113+K113</f>
        <v>2436.3924731182797</v>
      </c>
    </row>
    <row r="114" spans="1:12">
      <c r="A114" s="37">
        <v>36</v>
      </c>
      <c r="B114" s="30" t="s">
        <v>44</v>
      </c>
      <c r="C114" s="31">
        <v>0</v>
      </c>
      <c r="D114" s="31">
        <v>0</v>
      </c>
      <c r="E114" s="31">
        <v>420502</v>
      </c>
      <c r="F114" s="31">
        <v>385745</v>
      </c>
      <c r="G114" s="31">
        <f t="shared" si="46"/>
        <v>806247</v>
      </c>
      <c r="H114" s="32" t="s">
        <v>203</v>
      </c>
      <c r="I114" s="32" t="s">
        <v>203</v>
      </c>
      <c r="J114" s="32">
        <v>649.9694892473118</v>
      </c>
      <c r="K114" s="32">
        <v>596.24563172043008</v>
      </c>
      <c r="L114" s="32">
        <f>H114+I114+J114+K114</f>
        <v>1246.2151209677418</v>
      </c>
    </row>
    <row r="115" spans="1:12">
      <c r="A115" s="45"/>
      <c r="B115" s="45" t="s">
        <v>140</v>
      </c>
      <c r="C115" s="22"/>
      <c r="D115" s="22"/>
      <c r="E115" s="22">
        <v>420502</v>
      </c>
      <c r="F115" s="22">
        <v>385745</v>
      </c>
      <c r="G115" s="63">
        <f>SUM(C115:F115)</f>
        <v>806247</v>
      </c>
      <c r="H115" s="63"/>
      <c r="I115" s="63"/>
      <c r="J115" s="63">
        <v>649.9694892473118</v>
      </c>
      <c r="K115" s="63">
        <v>596.24563172043008</v>
      </c>
      <c r="L115" s="63">
        <f>SUM(H115:K115)</f>
        <v>1246.2151209677418</v>
      </c>
    </row>
    <row r="116" spans="1:12">
      <c r="A116" s="37">
        <v>37</v>
      </c>
      <c r="B116" s="30" t="s">
        <v>45</v>
      </c>
      <c r="C116" s="31">
        <v>183766</v>
      </c>
      <c r="D116" s="31">
        <v>0</v>
      </c>
      <c r="E116" s="31">
        <v>1017368</v>
      </c>
      <c r="F116" s="31">
        <v>254437</v>
      </c>
      <c r="G116" s="31">
        <f t="shared" ref="G116:G126" si="47">SUM(C116:F116)</f>
        <v>1455571</v>
      </c>
      <c r="H116" s="32">
        <v>284.04690860215049</v>
      </c>
      <c r="I116" s="32" t="s">
        <v>203</v>
      </c>
      <c r="J116" s="32">
        <v>1572.5446236559139</v>
      </c>
      <c r="K116" s="32">
        <v>393.28299731182796</v>
      </c>
      <c r="L116" s="32">
        <f>H116+I116+J116+K116</f>
        <v>2249.8745295698923</v>
      </c>
    </row>
    <row r="117" spans="1:12">
      <c r="A117" s="45"/>
      <c r="B117" s="45" t="s">
        <v>146</v>
      </c>
      <c r="C117" s="22">
        <v>183766</v>
      </c>
      <c r="D117" s="22"/>
      <c r="E117" s="22">
        <v>299004</v>
      </c>
      <c r="F117" s="22">
        <v>66154</v>
      </c>
      <c r="G117" s="63">
        <f>SUM(C117:F117)</f>
        <v>548924</v>
      </c>
      <c r="H117" s="63">
        <v>284.04690860215049</v>
      </c>
      <c r="I117" s="63"/>
      <c r="J117" s="63">
        <v>462.17016129032254</v>
      </c>
      <c r="K117" s="63">
        <v>102.25416666666666</v>
      </c>
      <c r="L117" s="63">
        <f t="shared" ref="L117:L123" si="48">H117+I117+J117+K117</f>
        <v>848.4712365591397</v>
      </c>
    </row>
    <row r="118" spans="1:12">
      <c r="A118" s="45"/>
      <c r="B118" s="45" t="s">
        <v>141</v>
      </c>
      <c r="C118" s="22"/>
      <c r="D118" s="22"/>
      <c r="E118" s="22">
        <v>97464</v>
      </c>
      <c r="F118" s="22"/>
      <c r="G118" s="63">
        <f t="shared" si="47"/>
        <v>97464</v>
      </c>
      <c r="H118" s="63"/>
      <c r="I118" s="63"/>
      <c r="J118" s="63">
        <v>150.64999999999998</v>
      </c>
      <c r="K118" s="63"/>
      <c r="L118" s="63">
        <f t="shared" si="48"/>
        <v>150.64999999999998</v>
      </c>
    </row>
    <row r="119" spans="1:12">
      <c r="A119" s="45"/>
      <c r="B119" s="45" t="s">
        <v>142</v>
      </c>
      <c r="C119" s="22"/>
      <c r="D119" s="22"/>
      <c r="E119" s="22">
        <v>14650</v>
      </c>
      <c r="F119" s="22"/>
      <c r="G119" s="63">
        <f t="shared" si="47"/>
        <v>14650</v>
      </c>
      <c r="H119" s="63"/>
      <c r="I119" s="63"/>
      <c r="J119" s="63">
        <v>22.644489247311828</v>
      </c>
      <c r="K119" s="63"/>
      <c r="L119" s="63">
        <f t="shared" si="48"/>
        <v>22.644489247311828</v>
      </c>
    </row>
    <row r="120" spans="1:12">
      <c r="A120" s="45"/>
      <c r="B120" s="45" t="s">
        <v>143</v>
      </c>
      <c r="C120" s="22"/>
      <c r="D120" s="22"/>
      <c r="E120" s="22">
        <v>36829</v>
      </c>
      <c r="F120" s="22">
        <v>20889</v>
      </c>
      <c r="G120" s="63">
        <f t="shared" si="47"/>
        <v>57718</v>
      </c>
      <c r="H120" s="63"/>
      <c r="I120" s="63"/>
      <c r="J120" s="63">
        <v>56.926545698924727</v>
      </c>
      <c r="K120" s="63">
        <v>32.288104838709678</v>
      </c>
      <c r="L120" s="63">
        <f t="shared" si="48"/>
        <v>89.214650537634412</v>
      </c>
    </row>
    <row r="121" spans="1:12">
      <c r="A121" s="45"/>
      <c r="B121" s="45" t="s">
        <v>144</v>
      </c>
      <c r="C121" s="22"/>
      <c r="D121" s="22"/>
      <c r="E121" s="22">
        <v>31132</v>
      </c>
      <c r="F121" s="22">
        <v>31804</v>
      </c>
      <c r="G121" s="63">
        <f t="shared" si="47"/>
        <v>62936</v>
      </c>
      <c r="H121" s="63"/>
      <c r="I121" s="63"/>
      <c r="J121" s="63">
        <v>48.12069892473118</v>
      </c>
      <c r="K121" s="63">
        <v>49.159408602150535</v>
      </c>
      <c r="L121" s="63">
        <f t="shared" si="48"/>
        <v>97.280107526881721</v>
      </c>
    </row>
    <row r="122" spans="1:12">
      <c r="A122" s="45"/>
      <c r="B122" s="45" t="s">
        <v>145</v>
      </c>
      <c r="C122" s="22"/>
      <c r="D122" s="22"/>
      <c r="E122" s="22">
        <v>60126</v>
      </c>
      <c r="F122" s="22">
        <v>82565</v>
      </c>
      <c r="G122" s="63">
        <f t="shared" si="47"/>
        <v>142691</v>
      </c>
      <c r="H122" s="63"/>
      <c r="I122" s="63"/>
      <c r="J122" s="63">
        <v>92.936693548387083</v>
      </c>
      <c r="K122" s="63">
        <v>127.6206317204301</v>
      </c>
      <c r="L122" s="63">
        <f t="shared" si="48"/>
        <v>220.55732526881718</v>
      </c>
    </row>
    <row r="123" spans="1:12">
      <c r="A123" s="45"/>
      <c r="B123" s="45" t="s">
        <v>147</v>
      </c>
      <c r="C123" s="22"/>
      <c r="D123" s="22"/>
      <c r="E123" s="22">
        <v>478163</v>
      </c>
      <c r="F123" s="22">
        <v>53025</v>
      </c>
      <c r="G123" s="63">
        <f t="shared" si="47"/>
        <v>531188</v>
      </c>
      <c r="H123" s="63"/>
      <c r="I123" s="63"/>
      <c r="J123" s="63">
        <v>739.09603494623661</v>
      </c>
      <c r="K123" s="63">
        <v>81.960685483870961</v>
      </c>
      <c r="L123" s="63">
        <f t="shared" si="48"/>
        <v>821.05672043010759</v>
      </c>
    </row>
    <row r="124" spans="1:12">
      <c r="A124" s="37">
        <v>38</v>
      </c>
      <c r="B124" s="49" t="s">
        <v>46</v>
      </c>
      <c r="C124" s="50">
        <v>0</v>
      </c>
      <c r="D124" s="50">
        <v>0</v>
      </c>
      <c r="E124" s="50">
        <v>583626</v>
      </c>
      <c r="F124" s="50">
        <v>121004</v>
      </c>
      <c r="G124" s="31">
        <f t="shared" si="47"/>
        <v>704630</v>
      </c>
      <c r="H124" s="51" t="s">
        <v>203</v>
      </c>
      <c r="I124" s="51" t="s">
        <v>203</v>
      </c>
      <c r="J124" s="32">
        <v>902.11008064516125</v>
      </c>
      <c r="K124" s="32">
        <v>187.03575268817201</v>
      </c>
      <c r="L124" s="32">
        <f>H124+I124+J124+K124</f>
        <v>1089.1458333333333</v>
      </c>
    </row>
    <row r="125" spans="1:12" ht="30">
      <c r="A125" s="45"/>
      <c r="B125" s="48" t="s">
        <v>148</v>
      </c>
      <c r="C125" s="22"/>
      <c r="D125" s="22"/>
      <c r="E125" s="22">
        <v>583626</v>
      </c>
      <c r="F125" s="22">
        <v>121004</v>
      </c>
      <c r="G125" s="63">
        <f t="shared" si="47"/>
        <v>704630</v>
      </c>
      <c r="H125" s="63"/>
      <c r="I125" s="63"/>
      <c r="J125" s="63">
        <v>902.11008064516125</v>
      </c>
      <c r="K125" s="63">
        <v>187.03575268817201</v>
      </c>
      <c r="L125" s="63">
        <f>SUM(H125:K125)</f>
        <v>1089.1458333333333</v>
      </c>
    </row>
    <row r="126" spans="1:12">
      <c r="A126" s="37">
        <v>39</v>
      </c>
      <c r="B126" s="30" t="s">
        <v>47</v>
      </c>
      <c r="C126" s="31">
        <v>173252</v>
      </c>
      <c r="D126" s="31">
        <v>0</v>
      </c>
      <c r="E126" s="31">
        <v>3160851</v>
      </c>
      <c r="F126" s="31">
        <v>2279768</v>
      </c>
      <c r="G126" s="31">
        <f t="shared" si="47"/>
        <v>5613871</v>
      </c>
      <c r="H126" s="32">
        <v>267.7954301075269</v>
      </c>
      <c r="I126" s="32" t="s">
        <v>203</v>
      </c>
      <c r="J126" s="32">
        <v>4885.7239919354843</v>
      </c>
      <c r="K126" s="32">
        <v>3523.8349462365586</v>
      </c>
      <c r="L126" s="32">
        <f>H126+I126+J126+K126</f>
        <v>8677.3543682795698</v>
      </c>
    </row>
    <row r="127" spans="1:12">
      <c r="A127" s="45"/>
      <c r="B127" s="45" t="s">
        <v>149</v>
      </c>
      <c r="C127" s="22">
        <v>173252</v>
      </c>
      <c r="D127" s="22">
        <v>0</v>
      </c>
      <c r="E127" s="22">
        <v>3160851</v>
      </c>
      <c r="F127" s="22">
        <v>2279768</v>
      </c>
      <c r="G127" s="63">
        <f>C127+D127+E127+F127</f>
        <v>5613871</v>
      </c>
      <c r="H127" s="63">
        <v>267.7954301075269</v>
      </c>
      <c r="I127" s="63"/>
      <c r="J127" s="63">
        <v>4885.7239919354843</v>
      </c>
      <c r="K127" s="63">
        <v>3523.8349462365586</v>
      </c>
      <c r="L127" s="63">
        <f>H127+I127+J127+K127</f>
        <v>8677.3543682795698</v>
      </c>
    </row>
    <row r="128" spans="1:12">
      <c r="A128" s="37">
        <v>40</v>
      </c>
      <c r="B128" s="30" t="s">
        <v>48</v>
      </c>
      <c r="C128" s="31">
        <v>857127</v>
      </c>
      <c r="D128" s="31">
        <v>0</v>
      </c>
      <c r="E128" s="31">
        <v>8196916</v>
      </c>
      <c r="F128" s="31">
        <v>2250464</v>
      </c>
      <c r="G128" s="31">
        <f t="shared" ref="G128" si="49">SUM(C128:F128)</f>
        <v>11304507</v>
      </c>
      <c r="H128" s="32">
        <v>1324.8602822580644</v>
      </c>
      <c r="I128" s="32" t="s">
        <v>203</v>
      </c>
      <c r="J128" s="32">
        <v>12669.964247311826</v>
      </c>
      <c r="K128" s="32">
        <v>3478.5397849462365</v>
      </c>
      <c r="L128" s="32">
        <f>H128+I128+J128+K128</f>
        <v>17473.364314516126</v>
      </c>
    </row>
    <row r="129" spans="1:12">
      <c r="A129" s="45"/>
      <c r="B129" s="45" t="s">
        <v>150</v>
      </c>
      <c r="C129" s="22">
        <v>857127</v>
      </c>
      <c r="D129" s="22"/>
      <c r="E129" s="22">
        <v>3360735.5599999996</v>
      </c>
      <c r="F129" s="22">
        <v>742653.12</v>
      </c>
      <c r="G129" s="63">
        <f>SUM(C129:F129)</f>
        <v>4960515.68</v>
      </c>
      <c r="H129" s="63">
        <v>1324.8602822580644</v>
      </c>
      <c r="I129" s="63"/>
      <c r="J129" s="63">
        <v>5194.6853413978479</v>
      </c>
      <c r="K129" s="63">
        <v>1147.9181290322579</v>
      </c>
      <c r="L129" s="63">
        <f>SUM(H129:K129)</f>
        <v>7667.4637526881697</v>
      </c>
    </row>
    <row r="130" spans="1:12">
      <c r="A130" s="45"/>
      <c r="B130" s="45" t="s">
        <v>151</v>
      </c>
      <c r="C130" s="22"/>
      <c r="D130" s="22"/>
      <c r="E130" s="22">
        <v>4836180.4399999995</v>
      </c>
      <c r="F130" s="22">
        <v>1507810.8800000001</v>
      </c>
      <c r="G130" s="63">
        <f>SUM(C130:F130)</f>
        <v>6343991.3199999994</v>
      </c>
      <c r="H130" s="63"/>
      <c r="I130" s="63"/>
      <c r="J130" s="63">
        <v>7475.2789059139768</v>
      </c>
      <c r="K130" s="63">
        <v>2330.6216559139784</v>
      </c>
      <c r="L130" s="63">
        <f>SUM(H130:K130)</f>
        <v>9805.9005618279552</v>
      </c>
    </row>
    <row r="131" spans="1:12">
      <c r="A131" s="37">
        <v>41</v>
      </c>
      <c r="B131" s="30" t="s">
        <v>49</v>
      </c>
      <c r="C131" s="31">
        <v>0</v>
      </c>
      <c r="D131" s="31">
        <v>0</v>
      </c>
      <c r="E131" s="31">
        <v>537062</v>
      </c>
      <c r="F131" s="31">
        <v>380472</v>
      </c>
      <c r="G131" s="31">
        <f t="shared" ref="G131" si="50">SUM(C131:F131)</f>
        <v>917534</v>
      </c>
      <c r="H131" s="32" t="s">
        <v>203</v>
      </c>
      <c r="I131" s="32" t="s">
        <v>203</v>
      </c>
      <c r="J131" s="32">
        <v>830.13615591397843</v>
      </c>
      <c r="K131" s="32">
        <v>588.09516129032249</v>
      </c>
      <c r="L131" s="32">
        <f>H131+I131+J131+K131</f>
        <v>1418.2313172043009</v>
      </c>
    </row>
    <row r="132" spans="1:12">
      <c r="A132" s="45"/>
      <c r="B132" s="45" t="s">
        <v>152</v>
      </c>
      <c r="C132" s="22"/>
      <c r="D132" s="22"/>
      <c r="E132" s="22">
        <v>537062</v>
      </c>
      <c r="F132" s="22">
        <v>380472</v>
      </c>
      <c r="G132" s="63">
        <f>F132+E132</f>
        <v>917534</v>
      </c>
      <c r="H132" s="63"/>
      <c r="I132" s="63"/>
      <c r="J132" s="63">
        <v>830.13615591397843</v>
      </c>
      <c r="K132" s="63">
        <v>588.09516129032249</v>
      </c>
      <c r="L132" s="63">
        <f>H132+I132+J132+K132</f>
        <v>1418.2313172043009</v>
      </c>
    </row>
    <row r="133" spans="1:12">
      <c r="A133" s="37">
        <v>42</v>
      </c>
      <c r="B133" s="30" t="s">
        <v>50</v>
      </c>
      <c r="C133" s="52">
        <v>362962</v>
      </c>
      <c r="D133" s="31"/>
      <c r="E133" s="52">
        <v>2058963</v>
      </c>
      <c r="F133" s="52">
        <v>2010963</v>
      </c>
      <c r="G133" s="31">
        <f>SUM(C133:F133)</f>
        <v>4432888</v>
      </c>
      <c r="H133" s="32">
        <v>561.0299731182796</v>
      </c>
      <c r="I133" s="32" t="s">
        <v>203</v>
      </c>
      <c r="J133" s="32">
        <v>3182.53689516129</v>
      </c>
      <c r="K133" s="32">
        <v>3108.3433467741934</v>
      </c>
      <c r="L133" s="32">
        <f>H133+I133+J133+K133</f>
        <v>6851.9102150537628</v>
      </c>
    </row>
    <row r="134" spans="1:12">
      <c r="A134" s="45"/>
      <c r="B134" s="45" t="s">
        <v>153</v>
      </c>
      <c r="C134" s="22">
        <v>362962</v>
      </c>
      <c r="D134" s="22"/>
      <c r="E134" s="22">
        <v>184071</v>
      </c>
      <c r="F134" s="22">
        <v>341059</v>
      </c>
      <c r="G134" s="63">
        <f t="shared" ref="G134:G140" si="51">SUM(C134:F134)</f>
        <v>888092</v>
      </c>
      <c r="H134" s="63">
        <v>561.0299731182796</v>
      </c>
      <c r="I134" s="63"/>
      <c r="J134" s="63">
        <v>284.5183467741935</v>
      </c>
      <c r="K134" s="63">
        <v>527.17452956989246</v>
      </c>
      <c r="L134" s="63">
        <f>SUM(H134:K134)</f>
        <v>1372.7228494623655</v>
      </c>
    </row>
    <row r="135" spans="1:12">
      <c r="A135" s="45"/>
      <c r="B135" s="45" t="s">
        <v>154</v>
      </c>
      <c r="C135" s="22"/>
      <c r="D135" s="22"/>
      <c r="E135" s="22">
        <v>886178</v>
      </c>
      <c r="F135" s="22">
        <v>956615</v>
      </c>
      <c r="G135" s="63">
        <f t="shared" si="51"/>
        <v>1842793</v>
      </c>
      <c r="H135" s="63"/>
      <c r="I135" s="63"/>
      <c r="J135" s="63">
        <v>1369.7643817204298</v>
      </c>
      <c r="K135" s="63">
        <v>1478.6387768817203</v>
      </c>
      <c r="L135" s="63">
        <f t="shared" ref="L135:L139" si="52">SUM(H135:K135)</f>
        <v>2848.4031586021501</v>
      </c>
    </row>
    <row r="136" spans="1:12">
      <c r="A136" s="45"/>
      <c r="B136" s="45" t="s">
        <v>155</v>
      </c>
      <c r="C136" s="22"/>
      <c r="D136" s="22"/>
      <c r="E136" s="22">
        <v>445765</v>
      </c>
      <c r="F136" s="22"/>
      <c r="G136" s="63">
        <f t="shared" si="51"/>
        <v>445765</v>
      </c>
      <c r="H136" s="63"/>
      <c r="I136" s="63"/>
      <c r="J136" s="63">
        <v>689.01848118279565</v>
      </c>
      <c r="K136" s="63"/>
      <c r="L136" s="63">
        <f t="shared" si="52"/>
        <v>689.01848118279565</v>
      </c>
    </row>
    <row r="137" spans="1:12">
      <c r="A137" s="45"/>
      <c r="B137" s="45" t="s">
        <v>199</v>
      </c>
      <c r="C137" s="22"/>
      <c r="D137" s="22"/>
      <c r="E137" s="22">
        <v>297109</v>
      </c>
      <c r="F137" s="22">
        <v>609121</v>
      </c>
      <c r="G137" s="63">
        <f t="shared" si="51"/>
        <v>906230</v>
      </c>
      <c r="H137" s="63"/>
      <c r="I137" s="63"/>
      <c r="J137" s="63">
        <v>459.24106182795691</v>
      </c>
      <c r="K137" s="63">
        <v>941.51767473118275</v>
      </c>
      <c r="L137" s="63">
        <f t="shared" si="52"/>
        <v>1400.7587365591396</v>
      </c>
    </row>
    <row r="138" spans="1:12">
      <c r="A138" s="45"/>
      <c r="B138" s="45" t="s">
        <v>200</v>
      </c>
      <c r="C138" s="22"/>
      <c r="D138" s="22"/>
      <c r="E138" s="22">
        <v>42826</v>
      </c>
      <c r="F138" s="22">
        <v>104168</v>
      </c>
      <c r="G138" s="63">
        <f t="shared" si="51"/>
        <v>146994</v>
      </c>
      <c r="H138" s="63"/>
      <c r="I138" s="63"/>
      <c r="J138" s="63">
        <v>66.196102150537627</v>
      </c>
      <c r="K138" s="63">
        <v>161.01236559139784</v>
      </c>
      <c r="L138" s="63">
        <f t="shared" si="52"/>
        <v>227.20846774193546</v>
      </c>
    </row>
    <row r="139" spans="1:12">
      <c r="A139" s="45"/>
      <c r="B139" s="45" t="s">
        <v>201</v>
      </c>
      <c r="C139" s="22"/>
      <c r="D139" s="22"/>
      <c r="E139" s="22">
        <v>203014</v>
      </c>
      <c r="F139" s="22"/>
      <c r="G139" s="63">
        <f t="shared" si="51"/>
        <v>203014</v>
      </c>
      <c r="H139" s="63"/>
      <c r="I139" s="63"/>
      <c r="J139" s="63">
        <v>313.7985215053763</v>
      </c>
      <c r="K139" s="63"/>
      <c r="L139" s="63">
        <f t="shared" si="52"/>
        <v>313.7985215053763</v>
      </c>
    </row>
    <row r="140" spans="1:12">
      <c r="A140" s="37">
        <v>43</v>
      </c>
      <c r="B140" s="30" t="s">
        <v>51</v>
      </c>
      <c r="C140" s="31">
        <v>1370933</v>
      </c>
      <c r="D140" s="31">
        <v>218224</v>
      </c>
      <c r="E140" s="52">
        <v>4523900</v>
      </c>
      <c r="F140" s="31">
        <v>1054007</v>
      </c>
      <c r="G140" s="31">
        <f t="shared" si="51"/>
        <v>7167064</v>
      </c>
      <c r="H140" s="32">
        <v>2119.0496639784942</v>
      </c>
      <c r="I140" s="32">
        <v>337.30860215053758</v>
      </c>
      <c r="J140" s="32">
        <v>6992.5873655913974</v>
      </c>
      <c r="K140" s="32">
        <v>1629.1774865591397</v>
      </c>
      <c r="L140" s="32">
        <f>H140+I140+J140+K140</f>
        <v>11078.123118279569</v>
      </c>
    </row>
    <row r="141" spans="1:12">
      <c r="A141" s="45"/>
      <c r="B141" s="45" t="s">
        <v>156</v>
      </c>
      <c r="C141" s="22">
        <v>1370933</v>
      </c>
      <c r="D141" s="22">
        <v>218224</v>
      </c>
      <c r="E141" s="22">
        <v>2710363</v>
      </c>
      <c r="F141" s="22">
        <v>841754</v>
      </c>
      <c r="G141" s="63">
        <f>C141+D141+E141+F141</f>
        <v>5141274</v>
      </c>
      <c r="H141" s="63">
        <v>2119.0496639784942</v>
      </c>
      <c r="I141" s="63">
        <v>337.30860215053758</v>
      </c>
      <c r="J141" s="63">
        <v>4189.4051747311823</v>
      </c>
      <c r="K141" s="63">
        <v>1301.0982526881721</v>
      </c>
      <c r="L141" s="63">
        <f>H141+I141+J141+K141</f>
        <v>7946.861693548386</v>
      </c>
    </row>
    <row r="142" spans="1:12">
      <c r="A142" s="45"/>
      <c r="B142" s="45" t="s">
        <v>157</v>
      </c>
      <c r="C142" s="22"/>
      <c r="D142" s="22"/>
      <c r="E142" s="22">
        <v>1771704</v>
      </c>
      <c r="F142" s="22">
        <v>194128</v>
      </c>
      <c r="G142" s="63">
        <f t="shared" ref="G142:G143" si="53">C142+D142+E142+F142</f>
        <v>1965832</v>
      </c>
      <c r="H142" s="63"/>
      <c r="I142" s="63"/>
      <c r="J142" s="63">
        <v>2738.5209677419352</v>
      </c>
      <c r="K142" s="63">
        <v>300.06344086021505</v>
      </c>
      <c r="L142" s="63">
        <f t="shared" ref="L142:L143" si="54">H142+I142+J142+K142</f>
        <v>3038.5844086021502</v>
      </c>
    </row>
    <row r="143" spans="1:12">
      <c r="A143" s="45"/>
      <c r="B143" s="45" t="s">
        <v>197</v>
      </c>
      <c r="C143" s="22"/>
      <c r="D143" s="22"/>
      <c r="E143" s="22">
        <v>39622</v>
      </c>
      <c r="F143" s="22">
        <v>18125</v>
      </c>
      <c r="G143" s="63">
        <f t="shared" si="53"/>
        <v>57747</v>
      </c>
      <c r="H143" s="63"/>
      <c r="I143" s="63"/>
      <c r="J143" s="63">
        <v>61.243682795698923</v>
      </c>
      <c r="K143" s="63">
        <v>28.015793010752688</v>
      </c>
      <c r="L143" s="63">
        <f t="shared" si="54"/>
        <v>89.259475806451604</v>
      </c>
    </row>
    <row r="144" spans="1:12">
      <c r="A144" s="37">
        <v>44</v>
      </c>
      <c r="B144" s="30" t="s">
        <v>52</v>
      </c>
      <c r="C144" s="31">
        <v>0</v>
      </c>
      <c r="D144" s="31">
        <v>9425</v>
      </c>
      <c r="E144" s="53">
        <v>3077797</v>
      </c>
      <c r="F144" s="51">
        <v>2480205</v>
      </c>
      <c r="G144" s="31">
        <f t="shared" ref="G144" si="55">SUM(C144:F144)</f>
        <v>5567427</v>
      </c>
      <c r="H144" s="32" t="s">
        <v>203</v>
      </c>
      <c r="I144" s="32">
        <v>14.568212365591396</v>
      </c>
      <c r="J144" s="32">
        <v>4757.34751344086</v>
      </c>
      <c r="K144" s="32">
        <v>3833.6502016129029</v>
      </c>
      <c r="L144" s="32">
        <f>H144+I144+J144+K144</f>
        <v>8605.5659274193549</v>
      </c>
    </row>
    <row r="145" spans="1:12">
      <c r="A145" s="45"/>
      <c r="B145" s="45" t="s">
        <v>158</v>
      </c>
      <c r="C145" s="22">
        <v>0</v>
      </c>
      <c r="D145" s="22">
        <v>9425</v>
      </c>
      <c r="E145" s="22">
        <v>3077797</v>
      </c>
      <c r="F145" s="22">
        <v>2480205</v>
      </c>
      <c r="G145" s="22">
        <f t="shared" ref="G145" si="56">G144</f>
        <v>5567427</v>
      </c>
      <c r="H145" s="63"/>
      <c r="I145" s="63">
        <v>14.568212365591396</v>
      </c>
      <c r="J145" s="63">
        <v>4757.34751344086</v>
      </c>
      <c r="K145" s="63">
        <v>3833.6502016129029</v>
      </c>
      <c r="L145" s="63">
        <f t="shared" ref="L145:L156" si="57">H145+I145+J145+K145</f>
        <v>8605.5659274193549</v>
      </c>
    </row>
    <row r="146" spans="1:12">
      <c r="A146" s="37">
        <v>45</v>
      </c>
      <c r="B146" s="30" t="s">
        <v>53</v>
      </c>
      <c r="C146" s="31">
        <v>0</v>
      </c>
      <c r="D146" s="31">
        <v>0</v>
      </c>
      <c r="E146" s="52">
        <v>1066505</v>
      </c>
      <c r="F146" s="31">
        <v>669267</v>
      </c>
      <c r="G146" s="31">
        <f t="shared" ref="G146:G157" si="58">SUM(C146:F146)</f>
        <v>1735772</v>
      </c>
      <c r="H146" s="32" t="s">
        <v>203</v>
      </c>
      <c r="I146" s="32" t="s">
        <v>203</v>
      </c>
      <c r="J146" s="32">
        <v>1648.4956317204299</v>
      </c>
      <c r="K146" s="32">
        <v>1034.4852822580644</v>
      </c>
      <c r="L146" s="32">
        <f t="shared" si="57"/>
        <v>2682.9809139784943</v>
      </c>
    </row>
    <row r="147" spans="1:12">
      <c r="A147" s="45"/>
      <c r="B147" s="45" t="s">
        <v>159</v>
      </c>
      <c r="C147" s="22"/>
      <c r="D147" s="22"/>
      <c r="E147" s="22">
        <v>1066505</v>
      </c>
      <c r="F147" s="22">
        <v>669267</v>
      </c>
      <c r="G147" s="63">
        <f t="shared" si="58"/>
        <v>1735772</v>
      </c>
      <c r="H147" s="63"/>
      <c r="I147" s="63"/>
      <c r="J147" s="63">
        <v>1648.4956317204299</v>
      </c>
      <c r="K147" s="63">
        <v>1034.4852822580644</v>
      </c>
      <c r="L147" s="63">
        <f t="shared" si="57"/>
        <v>2682.9809139784943</v>
      </c>
    </row>
    <row r="148" spans="1:12">
      <c r="A148" s="37">
        <v>46</v>
      </c>
      <c r="B148" s="30" t="s">
        <v>54</v>
      </c>
      <c r="C148" s="31">
        <v>98977</v>
      </c>
      <c r="D148" s="31">
        <v>0</v>
      </c>
      <c r="E148" s="31">
        <v>3031071.2560999999</v>
      </c>
      <c r="F148" s="31">
        <v>937590.61859999993</v>
      </c>
      <c r="G148" s="31">
        <f t="shared" si="58"/>
        <v>4067638.8746999996</v>
      </c>
      <c r="H148" s="32">
        <v>152.98864247311826</v>
      </c>
      <c r="I148" s="32" t="s">
        <v>203</v>
      </c>
      <c r="J148" s="32">
        <v>4685.1235813373651</v>
      </c>
      <c r="K148" s="32">
        <v>1449.2328110080643</v>
      </c>
      <c r="L148" s="32">
        <f t="shared" si="57"/>
        <v>6287.3450348185479</v>
      </c>
    </row>
    <row r="149" spans="1:12">
      <c r="A149" s="45"/>
      <c r="B149" s="45" t="s">
        <v>160</v>
      </c>
      <c r="C149" s="22">
        <v>98977</v>
      </c>
      <c r="D149" s="22"/>
      <c r="E149" s="22">
        <v>197019.6316465</v>
      </c>
      <c r="F149" s="22">
        <v>111573.28361339998</v>
      </c>
      <c r="G149" s="63">
        <f t="shared" si="58"/>
        <v>407569.91525989992</v>
      </c>
      <c r="H149" s="63">
        <v>152.98864247311826</v>
      </c>
      <c r="I149" s="63"/>
      <c r="J149" s="63">
        <v>304.53303278692874</v>
      </c>
      <c r="K149" s="63">
        <v>172.45870450995963</v>
      </c>
      <c r="L149" s="63">
        <f t="shared" si="57"/>
        <v>629.98037977000661</v>
      </c>
    </row>
    <row r="150" spans="1:12">
      <c r="A150" s="45"/>
      <c r="B150" s="45" t="s">
        <v>163</v>
      </c>
      <c r="C150" s="22"/>
      <c r="D150" s="22"/>
      <c r="E150" s="22">
        <v>78807.852658599993</v>
      </c>
      <c r="F150" s="22"/>
      <c r="G150" s="63">
        <f t="shared" si="58"/>
        <v>78807.852658599993</v>
      </c>
      <c r="H150" s="63"/>
      <c r="I150" s="63"/>
      <c r="J150" s="63">
        <v>121.81321311477149</v>
      </c>
      <c r="K150" s="63"/>
      <c r="L150" s="63">
        <f t="shared" si="57"/>
        <v>121.81321311477149</v>
      </c>
    </row>
    <row r="151" spans="1:12">
      <c r="A151" s="45"/>
      <c r="B151" s="45" t="s">
        <v>164</v>
      </c>
      <c r="C151" s="22"/>
      <c r="D151" s="22"/>
      <c r="E151" s="22">
        <v>242485.700488</v>
      </c>
      <c r="F151" s="22">
        <v>39378.805981199999</v>
      </c>
      <c r="G151" s="63">
        <f t="shared" si="58"/>
        <v>281864.50646920002</v>
      </c>
      <c r="H151" s="63"/>
      <c r="I151" s="63"/>
      <c r="J151" s="63">
        <v>374.80988650698924</v>
      </c>
      <c r="K151" s="63">
        <v>60.867778062338708</v>
      </c>
      <c r="L151" s="63">
        <f t="shared" si="57"/>
        <v>435.67766456932793</v>
      </c>
    </row>
    <row r="152" spans="1:12">
      <c r="A152" s="45"/>
      <c r="B152" s="45" t="s">
        <v>161</v>
      </c>
      <c r="C152" s="22"/>
      <c r="D152" s="22"/>
      <c r="E152" s="22">
        <v>1018439.9420496001</v>
      </c>
      <c r="F152" s="22">
        <v>207207.52671059998</v>
      </c>
      <c r="G152" s="63">
        <f t="shared" si="58"/>
        <v>1225647.4687602001</v>
      </c>
      <c r="H152" s="63"/>
      <c r="I152" s="63"/>
      <c r="J152" s="63">
        <v>1574.2015233293548</v>
      </c>
      <c r="K152" s="63">
        <v>320.28045123278218</v>
      </c>
      <c r="L152" s="63">
        <f t="shared" si="57"/>
        <v>1894.4819745621371</v>
      </c>
    </row>
    <row r="153" spans="1:12">
      <c r="A153" s="45"/>
      <c r="B153" s="45" t="s">
        <v>167</v>
      </c>
      <c r="C153" s="22"/>
      <c r="D153" s="22"/>
      <c r="E153" s="22">
        <v>1066937.0821471994</v>
      </c>
      <c r="F153" s="22">
        <v>380661.79115160002</v>
      </c>
      <c r="G153" s="63">
        <f t="shared" si="58"/>
        <v>1447598.8732987994</v>
      </c>
      <c r="H153" s="63"/>
      <c r="I153" s="63"/>
      <c r="J153" s="63">
        <v>1649.1635006307517</v>
      </c>
      <c r="K153" s="63">
        <v>588.38852126927418</v>
      </c>
      <c r="L153" s="63">
        <f t="shared" si="57"/>
        <v>2237.5520219000259</v>
      </c>
    </row>
    <row r="154" spans="1:12">
      <c r="A154" s="45"/>
      <c r="B154" s="45" t="s">
        <v>166</v>
      </c>
      <c r="C154" s="22"/>
      <c r="D154" s="22"/>
      <c r="E154" s="22">
        <v>169739.9903416</v>
      </c>
      <c r="F154" s="22">
        <v>70319.296394999998</v>
      </c>
      <c r="G154" s="63">
        <f t="shared" si="58"/>
        <v>240059.28673659998</v>
      </c>
      <c r="H154" s="63"/>
      <c r="I154" s="63"/>
      <c r="J154" s="63">
        <v>262.36692055489249</v>
      </c>
      <c r="K154" s="63">
        <v>108.69246082560483</v>
      </c>
      <c r="L154" s="63">
        <f t="shared" si="57"/>
        <v>371.05938138049731</v>
      </c>
    </row>
    <row r="155" spans="1:12">
      <c r="A155" s="45"/>
      <c r="B155" s="45" t="s">
        <v>162</v>
      </c>
      <c r="C155" s="22"/>
      <c r="D155" s="22"/>
      <c r="E155" s="22">
        <v>154584.63406109999</v>
      </c>
      <c r="F155" s="22">
        <v>45941.940311400002</v>
      </c>
      <c r="G155" s="63">
        <f t="shared" si="58"/>
        <v>200526.57437250001</v>
      </c>
      <c r="H155" s="63"/>
      <c r="I155" s="63"/>
      <c r="J155" s="63">
        <v>238.94130264820561</v>
      </c>
      <c r="K155" s="63">
        <v>71.012407739395158</v>
      </c>
      <c r="L155" s="63">
        <f t="shared" si="57"/>
        <v>309.95371038760078</v>
      </c>
    </row>
    <row r="156" spans="1:12">
      <c r="A156" s="45"/>
      <c r="B156" s="45" t="s">
        <v>165</v>
      </c>
      <c r="C156" s="22"/>
      <c r="D156" s="22"/>
      <c r="E156" s="22">
        <v>103056.42270740001</v>
      </c>
      <c r="F156" s="22">
        <v>82507.974436799996</v>
      </c>
      <c r="G156" s="63">
        <f t="shared" si="58"/>
        <v>185564.39714419999</v>
      </c>
      <c r="H156" s="63"/>
      <c r="I156" s="63"/>
      <c r="J156" s="63">
        <v>159.29420176547043</v>
      </c>
      <c r="K156" s="63">
        <v>127.53248736870965</v>
      </c>
      <c r="L156" s="63">
        <f t="shared" si="57"/>
        <v>286.82668913418007</v>
      </c>
    </row>
    <row r="157" spans="1:12">
      <c r="A157" s="37">
        <v>47</v>
      </c>
      <c r="B157" s="30" t="s">
        <v>55</v>
      </c>
      <c r="C157" s="31">
        <v>401519</v>
      </c>
      <c r="D157" s="31">
        <v>0</v>
      </c>
      <c r="E157" s="52">
        <v>1195698</v>
      </c>
      <c r="F157" s="31">
        <v>389087</v>
      </c>
      <c r="G157" s="31">
        <f t="shared" si="58"/>
        <v>1986304</v>
      </c>
      <c r="H157" s="32">
        <v>620.6274865591397</v>
      </c>
      <c r="I157" s="32" t="s">
        <v>203</v>
      </c>
      <c r="J157" s="32">
        <v>1848.1891129032256</v>
      </c>
      <c r="K157" s="32">
        <v>601.41135752688172</v>
      </c>
      <c r="L157" s="32">
        <f>H157+I157+J157+K157</f>
        <v>3070.2279569892466</v>
      </c>
    </row>
    <row r="158" spans="1:12">
      <c r="A158" s="45"/>
      <c r="B158" s="45" t="s">
        <v>168</v>
      </c>
      <c r="C158" s="22">
        <v>401519</v>
      </c>
      <c r="D158" s="22">
        <v>0</v>
      </c>
      <c r="E158" s="22">
        <v>1195698</v>
      </c>
      <c r="F158" s="22">
        <v>389087</v>
      </c>
      <c r="G158" s="63">
        <f t="shared" ref="G158" si="59">G157*100%</f>
        <v>1986304</v>
      </c>
      <c r="H158" s="63">
        <v>620.6274865591397</v>
      </c>
      <c r="I158" s="63"/>
      <c r="J158" s="63">
        <v>1848.1891129032256</v>
      </c>
      <c r="K158" s="63">
        <v>601.41135752688172</v>
      </c>
      <c r="L158" s="63">
        <f>SUM(H158:K158)</f>
        <v>3070.2279569892466</v>
      </c>
    </row>
    <row r="159" spans="1:12">
      <c r="A159" s="37">
        <v>48</v>
      </c>
      <c r="B159" s="30" t="s">
        <v>56</v>
      </c>
      <c r="C159" s="31">
        <v>0</v>
      </c>
      <c r="D159" s="31">
        <v>9898</v>
      </c>
      <c r="E159" s="52">
        <v>1183335</v>
      </c>
      <c r="F159" s="31">
        <v>726545</v>
      </c>
      <c r="G159" s="31">
        <f t="shared" ref="G159" si="60">SUM(C159:F159)</f>
        <v>1919778</v>
      </c>
      <c r="H159" s="32" t="s">
        <v>203</v>
      </c>
      <c r="I159" s="32">
        <v>15.299327956989247</v>
      </c>
      <c r="J159" s="32">
        <v>1829.0796370967741</v>
      </c>
      <c r="K159" s="32">
        <v>1123.0198252688172</v>
      </c>
      <c r="L159" s="32">
        <f t="shared" ref="L159:L198" si="61">SUM(H159:K159)</f>
        <v>2967.3987903225807</v>
      </c>
    </row>
    <row r="160" spans="1:12">
      <c r="A160" s="45"/>
      <c r="B160" s="45" t="s">
        <v>169</v>
      </c>
      <c r="C160" s="22"/>
      <c r="D160" s="22">
        <v>9898</v>
      </c>
      <c r="E160" s="22">
        <v>1183335</v>
      </c>
      <c r="F160" s="22">
        <v>726545</v>
      </c>
      <c r="G160" s="63">
        <f t="shared" ref="G160" si="62">G159*100%</f>
        <v>1919778</v>
      </c>
      <c r="H160" s="63"/>
      <c r="I160" s="63">
        <v>15.299327956989247</v>
      </c>
      <c r="J160" s="63">
        <v>1829.0796370967741</v>
      </c>
      <c r="K160" s="63">
        <v>1123.0198252688172</v>
      </c>
      <c r="L160" s="63">
        <f t="shared" si="61"/>
        <v>2967.3987903225807</v>
      </c>
    </row>
    <row r="161" spans="1:12">
      <c r="A161" s="37">
        <v>49</v>
      </c>
      <c r="B161" s="30" t="s">
        <v>57</v>
      </c>
      <c r="C161" s="31">
        <v>0</v>
      </c>
      <c r="D161" s="31">
        <v>0</v>
      </c>
      <c r="E161" s="52">
        <v>112904</v>
      </c>
      <c r="F161" s="31">
        <v>193197</v>
      </c>
      <c r="G161" s="31">
        <f t="shared" ref="G161" si="63">SUM(C161:F161)</f>
        <v>306101</v>
      </c>
      <c r="H161" s="32" t="s">
        <v>203</v>
      </c>
      <c r="I161" s="32" t="s">
        <v>203</v>
      </c>
      <c r="J161" s="32">
        <v>174.51559139784945</v>
      </c>
      <c r="K161" s="32">
        <v>298.62439516129029</v>
      </c>
      <c r="L161" s="32">
        <f t="shared" si="61"/>
        <v>473.13998655913974</v>
      </c>
    </row>
    <row r="162" spans="1:12">
      <c r="A162" s="45"/>
      <c r="B162" s="45" t="s">
        <v>170</v>
      </c>
      <c r="C162" s="22"/>
      <c r="D162" s="22"/>
      <c r="E162" s="22">
        <v>112904</v>
      </c>
      <c r="F162" s="22">
        <v>193197</v>
      </c>
      <c r="G162" s="63">
        <f>G161</f>
        <v>306101</v>
      </c>
      <c r="H162" s="63"/>
      <c r="I162" s="63"/>
      <c r="J162" s="63">
        <v>174.51559139784945</v>
      </c>
      <c r="K162" s="63">
        <v>298.62439516129029</v>
      </c>
      <c r="L162" s="63">
        <f t="shared" si="61"/>
        <v>473.13998655913974</v>
      </c>
    </row>
    <row r="163" spans="1:12">
      <c r="A163" s="37">
        <v>50</v>
      </c>
      <c r="B163" s="30" t="s">
        <v>58</v>
      </c>
      <c r="C163" s="31">
        <v>1245</v>
      </c>
      <c r="D163" s="31">
        <v>0</v>
      </c>
      <c r="E163" s="52">
        <v>3105934</v>
      </c>
      <c r="F163" s="31">
        <v>393616</v>
      </c>
      <c r="G163" s="31">
        <f t="shared" ref="G163" si="64">SUM(C163:F163)</f>
        <v>3500795</v>
      </c>
      <c r="H163" s="32">
        <v>1.9243951612903223</v>
      </c>
      <c r="I163" s="32" t="s">
        <v>203</v>
      </c>
      <c r="J163" s="32">
        <v>4800.8388440860208</v>
      </c>
      <c r="K163" s="32">
        <v>608.4118279569891</v>
      </c>
      <c r="L163" s="32">
        <f t="shared" si="61"/>
        <v>5411.1750672043008</v>
      </c>
    </row>
    <row r="164" spans="1:12">
      <c r="A164" s="45"/>
      <c r="B164" s="45" t="s">
        <v>171</v>
      </c>
      <c r="C164" s="22">
        <v>1245</v>
      </c>
      <c r="D164" s="22">
        <v>0</v>
      </c>
      <c r="E164" s="22">
        <v>3105934</v>
      </c>
      <c r="F164" s="22">
        <v>393616</v>
      </c>
      <c r="G164" s="63">
        <f t="shared" ref="G164" si="65">G163*100%</f>
        <v>3500795</v>
      </c>
      <c r="H164" s="63">
        <v>1.9243951612903223</v>
      </c>
      <c r="I164" s="63"/>
      <c r="J164" s="63">
        <v>4800.8388440860208</v>
      </c>
      <c r="K164" s="63">
        <v>608.4118279569891</v>
      </c>
      <c r="L164" s="63">
        <f t="shared" si="61"/>
        <v>5411.1750672043008</v>
      </c>
    </row>
    <row r="165" spans="1:12">
      <c r="A165" s="37">
        <v>51</v>
      </c>
      <c r="B165" s="30" t="s">
        <v>59</v>
      </c>
      <c r="C165" s="31">
        <v>925112</v>
      </c>
      <c r="D165" s="31">
        <v>0</v>
      </c>
      <c r="E165" s="31">
        <v>1139594</v>
      </c>
      <c r="F165" s="31">
        <v>1471345</v>
      </c>
      <c r="G165" s="31">
        <f t="shared" ref="G165:G194" si="66">SUM(C165:F165)</f>
        <v>3536051</v>
      </c>
      <c r="H165" s="32">
        <v>1429.944623655914</v>
      </c>
      <c r="I165" s="32" t="s">
        <v>203</v>
      </c>
      <c r="J165" s="32">
        <v>1761.4692204301075</v>
      </c>
      <c r="K165" s="32">
        <v>2274.2563844086021</v>
      </c>
      <c r="L165" s="32">
        <f t="shared" si="61"/>
        <v>5465.6702284946241</v>
      </c>
    </row>
    <row r="166" spans="1:12">
      <c r="A166" s="45"/>
      <c r="B166" s="45" t="s">
        <v>172</v>
      </c>
      <c r="C166" s="22">
        <v>925112</v>
      </c>
      <c r="D166" s="22"/>
      <c r="E166" s="22">
        <v>958057</v>
      </c>
      <c r="F166" s="22">
        <v>1302982</v>
      </c>
      <c r="G166" s="63">
        <f>SUM(C166:F166)</f>
        <v>3186151</v>
      </c>
      <c r="H166" s="63">
        <v>1429.944623655914</v>
      </c>
      <c r="I166" s="63"/>
      <c r="J166" s="63">
        <v>1480.8676747311827</v>
      </c>
      <c r="K166" s="63">
        <v>2014.0178763440858</v>
      </c>
      <c r="L166" s="63">
        <f t="shared" si="61"/>
        <v>4924.8301747311825</v>
      </c>
    </row>
    <row r="167" spans="1:12">
      <c r="A167" s="45"/>
      <c r="B167" s="45" t="s">
        <v>173</v>
      </c>
      <c r="C167" s="22"/>
      <c r="D167" s="22"/>
      <c r="E167" s="22">
        <v>181537</v>
      </c>
      <c r="F167" s="22">
        <v>132871</v>
      </c>
      <c r="G167" s="63">
        <f t="shared" si="66"/>
        <v>314408</v>
      </c>
      <c r="H167" s="63"/>
      <c r="I167" s="63"/>
      <c r="J167" s="63">
        <v>280.60154569892472</v>
      </c>
      <c r="K167" s="63">
        <v>205.37856182795699</v>
      </c>
      <c r="L167" s="63">
        <f t="shared" si="61"/>
        <v>485.98010752688174</v>
      </c>
    </row>
    <row r="168" spans="1:12">
      <c r="A168" s="45"/>
      <c r="B168" s="45" t="s">
        <v>174</v>
      </c>
      <c r="C168" s="22"/>
      <c r="D168" s="22"/>
      <c r="E168" s="22"/>
      <c r="F168" s="22">
        <v>35492</v>
      </c>
      <c r="G168" s="63">
        <f t="shared" si="66"/>
        <v>35492</v>
      </c>
      <c r="H168" s="63"/>
      <c r="I168" s="63"/>
      <c r="J168" s="63"/>
      <c r="K168" s="63">
        <v>54.859946236559132</v>
      </c>
      <c r="L168" s="63">
        <f t="shared" si="61"/>
        <v>54.859946236559132</v>
      </c>
    </row>
    <row r="169" spans="1:12">
      <c r="A169" s="37">
        <v>52</v>
      </c>
      <c r="B169" s="30" t="s">
        <v>60</v>
      </c>
      <c r="C169" s="31">
        <v>603109</v>
      </c>
      <c r="D169" s="31"/>
      <c r="E169" s="31">
        <v>1509963</v>
      </c>
      <c r="F169" s="31">
        <v>996206</v>
      </c>
      <c r="G169" s="31">
        <f t="shared" si="66"/>
        <v>3109278</v>
      </c>
      <c r="H169" s="32">
        <v>932.22493279569881</v>
      </c>
      <c r="I169" s="32" t="s">
        <v>203</v>
      </c>
      <c r="J169" s="32">
        <v>2333.9481854838709</v>
      </c>
      <c r="K169" s="32">
        <v>1539.8345430107527</v>
      </c>
      <c r="L169" s="32">
        <f t="shared" si="61"/>
        <v>4806.0076612903222</v>
      </c>
    </row>
    <row r="170" spans="1:12">
      <c r="A170" s="45"/>
      <c r="B170" s="45" t="s">
        <v>184</v>
      </c>
      <c r="C170" s="22">
        <v>603109</v>
      </c>
      <c r="D170" s="22"/>
      <c r="E170" s="22">
        <v>1509963</v>
      </c>
      <c r="F170" s="22">
        <v>996206</v>
      </c>
      <c r="G170" s="63">
        <f t="shared" si="66"/>
        <v>3109278</v>
      </c>
      <c r="H170" s="63">
        <v>932.22493279569881</v>
      </c>
      <c r="I170" s="63"/>
      <c r="J170" s="63">
        <v>2333.9481854838709</v>
      </c>
      <c r="K170" s="63">
        <v>1539.8345430107527</v>
      </c>
      <c r="L170" s="63">
        <f t="shared" si="61"/>
        <v>4806.0076612903222</v>
      </c>
    </row>
    <row r="171" spans="1:12">
      <c r="A171" s="37">
        <v>53</v>
      </c>
      <c r="B171" s="30" t="s">
        <v>61</v>
      </c>
      <c r="C171" s="31">
        <v>175821</v>
      </c>
      <c r="D171" s="31">
        <v>0</v>
      </c>
      <c r="E171" s="31">
        <v>1883695</v>
      </c>
      <c r="F171" s="31">
        <v>848310</v>
      </c>
      <c r="G171" s="31">
        <f t="shared" si="66"/>
        <v>2907826</v>
      </c>
      <c r="H171" s="32">
        <v>271.76633064516125</v>
      </c>
      <c r="I171" s="32" t="s">
        <v>203</v>
      </c>
      <c r="J171" s="32">
        <v>2911.6253360215051</v>
      </c>
      <c r="K171" s="32">
        <v>1311.2318548387095</v>
      </c>
      <c r="L171" s="32">
        <f t="shared" si="61"/>
        <v>4494.6235215053757</v>
      </c>
    </row>
    <row r="172" spans="1:12">
      <c r="A172" s="45"/>
      <c r="B172" s="45" t="s">
        <v>185</v>
      </c>
      <c r="C172" s="22"/>
      <c r="D172" s="22"/>
      <c r="E172" s="22">
        <v>209664</v>
      </c>
      <c r="F172" s="22">
        <v>126011</v>
      </c>
      <c r="G172" s="63">
        <f t="shared" si="66"/>
        <v>335675</v>
      </c>
      <c r="H172" s="63"/>
      <c r="I172" s="63"/>
      <c r="J172" s="63">
        <v>324.0774193548387</v>
      </c>
      <c r="K172" s="63">
        <v>194.77506720430105</v>
      </c>
      <c r="L172" s="63">
        <f t="shared" si="61"/>
        <v>518.85248655913972</v>
      </c>
    </row>
    <row r="173" spans="1:12">
      <c r="A173" s="45"/>
      <c r="B173" s="45" t="s">
        <v>186</v>
      </c>
      <c r="C173" s="22"/>
      <c r="D173" s="22"/>
      <c r="E173" s="22">
        <v>124561</v>
      </c>
      <c r="F173" s="22">
        <v>120416</v>
      </c>
      <c r="G173" s="63">
        <f t="shared" si="66"/>
        <v>244977</v>
      </c>
      <c r="H173" s="63"/>
      <c r="I173" s="63"/>
      <c r="J173" s="63">
        <v>192.53380376344083</v>
      </c>
      <c r="K173" s="63">
        <v>186.12688172043008</v>
      </c>
      <c r="L173" s="63">
        <f t="shared" si="61"/>
        <v>378.66068548387091</v>
      </c>
    </row>
    <row r="174" spans="1:12">
      <c r="A174" s="45"/>
      <c r="B174" s="45" t="s">
        <v>187</v>
      </c>
      <c r="C174" s="22"/>
      <c r="D174" s="22"/>
      <c r="E174" s="22">
        <v>18946</v>
      </c>
      <c r="F174" s="22">
        <v>11535</v>
      </c>
      <c r="G174" s="63">
        <f t="shared" si="66"/>
        <v>30481</v>
      </c>
      <c r="H174" s="63"/>
      <c r="I174" s="63"/>
      <c r="J174" s="63">
        <v>29.284811827956986</v>
      </c>
      <c r="K174" s="63">
        <v>17.829637096774192</v>
      </c>
      <c r="L174" s="63">
        <f t="shared" si="61"/>
        <v>47.114448924731178</v>
      </c>
    </row>
    <row r="175" spans="1:12">
      <c r="A175" s="45"/>
      <c r="B175" s="45" t="s">
        <v>188</v>
      </c>
      <c r="C175" s="22"/>
      <c r="D175" s="22"/>
      <c r="E175" s="22">
        <v>157232</v>
      </c>
      <c r="F175" s="22">
        <v>2132</v>
      </c>
      <c r="G175" s="63">
        <f t="shared" si="66"/>
        <v>159364</v>
      </c>
      <c r="H175" s="63"/>
      <c r="I175" s="63"/>
      <c r="J175" s="63">
        <v>243.03333333333333</v>
      </c>
      <c r="K175" s="63">
        <v>3.2954301075268817</v>
      </c>
      <c r="L175" s="63">
        <f t="shared" si="61"/>
        <v>246.3287634408602</v>
      </c>
    </row>
    <row r="176" spans="1:12">
      <c r="A176" s="45"/>
      <c r="B176" s="45" t="s">
        <v>189</v>
      </c>
      <c r="C176" s="22"/>
      <c r="D176" s="22"/>
      <c r="E176" s="22"/>
      <c r="F176" s="22"/>
      <c r="G176" s="63">
        <f t="shared" si="66"/>
        <v>0</v>
      </c>
      <c r="H176" s="63"/>
      <c r="I176" s="63"/>
      <c r="J176" s="63" t="s">
        <v>203</v>
      </c>
      <c r="K176" s="63" t="s">
        <v>203</v>
      </c>
      <c r="L176" s="63">
        <f t="shared" si="61"/>
        <v>0</v>
      </c>
    </row>
    <row r="177" spans="1:12">
      <c r="A177" s="45"/>
      <c r="B177" s="45" t="s">
        <v>190</v>
      </c>
      <c r="C177" s="22"/>
      <c r="D177" s="22"/>
      <c r="E177" s="22">
        <v>416219</v>
      </c>
      <c r="F177" s="22"/>
      <c r="G177" s="63">
        <f t="shared" si="66"/>
        <v>416219</v>
      </c>
      <c r="H177" s="63"/>
      <c r="I177" s="63"/>
      <c r="J177" s="63">
        <v>643.34926075268811</v>
      </c>
      <c r="K177" s="63"/>
      <c r="L177" s="63">
        <f t="shared" si="61"/>
        <v>643.34926075268811</v>
      </c>
    </row>
    <row r="178" spans="1:12">
      <c r="A178" s="45"/>
      <c r="B178" s="45" t="s">
        <v>191</v>
      </c>
      <c r="C178" s="22">
        <v>175821</v>
      </c>
      <c r="D178" s="22"/>
      <c r="E178" s="22">
        <v>94890</v>
      </c>
      <c r="F178" s="22">
        <v>16854</v>
      </c>
      <c r="G178" s="63">
        <f t="shared" si="66"/>
        <v>287565</v>
      </c>
      <c r="H178" s="63">
        <v>271.76633064516125</v>
      </c>
      <c r="I178" s="63"/>
      <c r="J178" s="63">
        <v>146.67137096774192</v>
      </c>
      <c r="K178" s="63">
        <v>26.051209677419351</v>
      </c>
      <c r="L178" s="63">
        <f t="shared" si="61"/>
        <v>444.48891129032256</v>
      </c>
    </row>
    <row r="179" spans="1:12">
      <c r="A179" s="45"/>
      <c r="B179" s="45" t="s">
        <v>192</v>
      </c>
      <c r="C179" s="22"/>
      <c r="D179" s="22"/>
      <c r="E179" s="22">
        <v>698578</v>
      </c>
      <c r="F179" s="22">
        <v>571362</v>
      </c>
      <c r="G179" s="63">
        <f t="shared" si="66"/>
        <v>1269940</v>
      </c>
      <c r="H179" s="63"/>
      <c r="I179" s="63"/>
      <c r="J179" s="63">
        <v>1079.7912634408601</v>
      </c>
      <c r="K179" s="63">
        <v>883.1536290322581</v>
      </c>
      <c r="L179" s="63">
        <f t="shared" si="61"/>
        <v>1962.9448924731182</v>
      </c>
    </row>
    <row r="180" spans="1:12">
      <c r="A180" s="45"/>
      <c r="B180" s="45" t="s">
        <v>198</v>
      </c>
      <c r="C180" s="22"/>
      <c r="D180" s="22"/>
      <c r="E180" s="22">
        <v>163605</v>
      </c>
      <c r="F180" s="22"/>
      <c r="G180" s="63">
        <f t="shared" si="66"/>
        <v>163605</v>
      </c>
      <c r="H180" s="63"/>
      <c r="I180" s="63"/>
      <c r="J180" s="63">
        <v>252.88407258064515</v>
      </c>
      <c r="K180" s="63"/>
      <c r="L180" s="63">
        <f t="shared" si="61"/>
        <v>252.88407258064515</v>
      </c>
    </row>
    <row r="181" spans="1:12">
      <c r="A181" s="36">
        <v>54</v>
      </c>
      <c r="B181" s="54" t="s">
        <v>62</v>
      </c>
      <c r="C181" s="55">
        <v>0</v>
      </c>
      <c r="D181" s="55">
        <v>47840</v>
      </c>
      <c r="E181" s="55">
        <v>2353288</v>
      </c>
      <c r="F181" s="55">
        <v>490098</v>
      </c>
      <c r="G181" s="25">
        <f t="shared" si="66"/>
        <v>2891226</v>
      </c>
      <c r="H181" s="26" t="s">
        <v>203</v>
      </c>
      <c r="I181" s="26">
        <v>73.946236559139777</v>
      </c>
      <c r="J181" s="26">
        <v>3637.4747311827955</v>
      </c>
      <c r="K181" s="26">
        <v>757.54395161290313</v>
      </c>
      <c r="L181" s="26">
        <f t="shared" si="61"/>
        <v>4468.9649193548385</v>
      </c>
    </row>
    <row r="182" spans="1:12">
      <c r="A182" s="45"/>
      <c r="B182" s="45" t="s">
        <v>175</v>
      </c>
      <c r="C182" s="22"/>
      <c r="D182" s="22"/>
      <c r="E182" s="22">
        <v>703553</v>
      </c>
      <c r="F182" s="22">
        <v>220148</v>
      </c>
      <c r="G182" s="63">
        <f t="shared" si="66"/>
        <v>923701</v>
      </c>
      <c r="H182" s="63"/>
      <c r="I182" s="63"/>
      <c r="J182" s="63">
        <v>1087.4811155913978</v>
      </c>
      <c r="K182" s="63">
        <v>340.2825268817204</v>
      </c>
      <c r="L182" s="63">
        <f t="shared" si="61"/>
        <v>1427.7636424731181</v>
      </c>
    </row>
    <row r="183" spans="1:12">
      <c r="A183" s="45"/>
      <c r="B183" s="45" t="s">
        <v>176</v>
      </c>
      <c r="C183" s="22"/>
      <c r="D183" s="22"/>
      <c r="E183" s="22">
        <v>556501</v>
      </c>
      <c r="F183" s="22">
        <v>31046</v>
      </c>
      <c r="G183" s="63">
        <f t="shared" si="66"/>
        <v>587547</v>
      </c>
      <c r="H183" s="63"/>
      <c r="I183" s="63"/>
      <c r="J183" s="63">
        <v>860.18299731182788</v>
      </c>
      <c r="K183" s="63">
        <v>47.987768817204298</v>
      </c>
      <c r="L183" s="63">
        <f t="shared" si="61"/>
        <v>908.17076612903213</v>
      </c>
    </row>
    <row r="184" spans="1:12">
      <c r="A184" s="45"/>
      <c r="B184" s="45" t="s">
        <v>177</v>
      </c>
      <c r="C184" s="22"/>
      <c r="D184" s="22">
        <v>47840</v>
      </c>
      <c r="E184" s="22">
        <v>326298</v>
      </c>
      <c r="F184" s="22">
        <v>99762</v>
      </c>
      <c r="G184" s="63">
        <f t="shared" si="66"/>
        <v>473900</v>
      </c>
      <c r="H184" s="63"/>
      <c r="I184" s="63">
        <v>73.946236559139777</v>
      </c>
      <c r="J184" s="63">
        <v>504.35846774193544</v>
      </c>
      <c r="K184" s="63">
        <v>154.20201612903224</v>
      </c>
      <c r="L184" s="63">
        <f t="shared" si="61"/>
        <v>732.50672043010741</v>
      </c>
    </row>
    <row r="185" spans="1:12">
      <c r="A185" s="45"/>
      <c r="B185" s="45" t="s">
        <v>179</v>
      </c>
      <c r="C185" s="22"/>
      <c r="D185" s="22"/>
      <c r="E185" s="22">
        <v>180634</v>
      </c>
      <c r="F185" s="22">
        <v>18957</v>
      </c>
      <c r="G185" s="63">
        <f t="shared" si="66"/>
        <v>199591</v>
      </c>
      <c r="H185" s="63"/>
      <c r="I185" s="63"/>
      <c r="J185" s="63">
        <v>279.20577956989246</v>
      </c>
      <c r="K185" s="63">
        <v>29.301814516129031</v>
      </c>
      <c r="L185" s="63">
        <f t="shared" si="61"/>
        <v>308.50759408602147</v>
      </c>
    </row>
    <row r="186" spans="1:12">
      <c r="A186" s="45"/>
      <c r="B186" s="45" t="s">
        <v>178</v>
      </c>
      <c r="C186" s="22"/>
      <c r="D186" s="22"/>
      <c r="E186" s="22"/>
      <c r="F186" s="22">
        <v>7581</v>
      </c>
      <c r="G186" s="63">
        <f t="shared" si="66"/>
        <v>7581</v>
      </c>
      <c r="H186" s="63"/>
      <c r="I186" s="63"/>
      <c r="J186" s="63"/>
      <c r="K186" s="63">
        <v>11.717943548387096</v>
      </c>
      <c r="L186" s="63">
        <f t="shared" si="61"/>
        <v>11.717943548387096</v>
      </c>
    </row>
    <row r="187" spans="1:12" ht="30">
      <c r="A187" s="45"/>
      <c r="B187" s="48" t="s">
        <v>180</v>
      </c>
      <c r="C187" s="22"/>
      <c r="D187" s="22"/>
      <c r="E187" s="22">
        <v>108049</v>
      </c>
      <c r="F187" s="22"/>
      <c r="G187" s="63">
        <f t="shared" si="66"/>
        <v>108049</v>
      </c>
      <c r="H187" s="63"/>
      <c r="I187" s="63"/>
      <c r="J187" s="63">
        <v>167.01122311827956</v>
      </c>
      <c r="K187" s="63"/>
      <c r="L187" s="63">
        <f t="shared" si="61"/>
        <v>167.01122311827956</v>
      </c>
    </row>
    <row r="188" spans="1:12">
      <c r="A188" s="45"/>
      <c r="B188" s="45" t="s">
        <v>181</v>
      </c>
      <c r="C188" s="22"/>
      <c r="D188" s="22"/>
      <c r="E188" s="22">
        <v>444924</v>
      </c>
      <c r="F188" s="22">
        <v>104995</v>
      </c>
      <c r="G188" s="63">
        <f t="shared" si="66"/>
        <v>549919</v>
      </c>
      <c r="H188" s="63"/>
      <c r="I188" s="63"/>
      <c r="J188" s="63">
        <v>687.71854838709669</v>
      </c>
      <c r="K188" s="63">
        <v>162.29065860215053</v>
      </c>
      <c r="L188" s="63">
        <f t="shared" si="61"/>
        <v>850.00920698924722</v>
      </c>
    </row>
    <row r="189" spans="1:12">
      <c r="A189" s="45"/>
      <c r="B189" s="45" t="s">
        <v>182</v>
      </c>
      <c r="C189" s="22"/>
      <c r="D189" s="22"/>
      <c r="E189" s="22">
        <v>11938</v>
      </c>
      <c r="F189" s="22"/>
      <c r="G189" s="63">
        <f t="shared" si="66"/>
        <v>11938</v>
      </c>
      <c r="H189" s="63"/>
      <c r="I189" s="63"/>
      <c r="J189" s="63">
        <v>18.452553763440861</v>
      </c>
      <c r="K189" s="63"/>
      <c r="L189" s="63">
        <f t="shared" si="61"/>
        <v>18.452553763440861</v>
      </c>
    </row>
    <row r="190" spans="1:12">
      <c r="A190" s="45"/>
      <c r="B190" s="45" t="s">
        <v>183</v>
      </c>
      <c r="C190" s="22"/>
      <c r="D190" s="22"/>
      <c r="E190" s="22">
        <v>21391</v>
      </c>
      <c r="F190" s="22">
        <v>7609</v>
      </c>
      <c r="G190" s="63">
        <f t="shared" si="66"/>
        <v>29000</v>
      </c>
      <c r="H190" s="63"/>
      <c r="I190" s="63"/>
      <c r="J190" s="63">
        <v>33.06404569892473</v>
      </c>
      <c r="K190" s="63">
        <v>11.761223118279569</v>
      </c>
      <c r="L190" s="63">
        <f t="shared" si="61"/>
        <v>44.825268817204297</v>
      </c>
    </row>
    <row r="191" spans="1:12">
      <c r="A191" s="38">
        <v>55</v>
      </c>
      <c r="B191" s="27" t="s">
        <v>63</v>
      </c>
      <c r="C191" s="28">
        <v>103824</v>
      </c>
      <c r="D191" s="28">
        <v>942</v>
      </c>
      <c r="E191" s="28">
        <v>2600370</v>
      </c>
      <c r="F191" s="28">
        <v>2128706</v>
      </c>
      <c r="G191" s="28">
        <f t="shared" si="66"/>
        <v>4833842</v>
      </c>
      <c r="H191" s="29">
        <v>160.48064516129031</v>
      </c>
      <c r="I191" s="29">
        <v>1.456048387096774</v>
      </c>
      <c r="J191" s="29">
        <v>4019.3891129032259</v>
      </c>
      <c r="K191" s="29">
        <v>3290.3385752688168</v>
      </c>
      <c r="L191" s="29">
        <f t="shared" si="61"/>
        <v>7471.6643817204294</v>
      </c>
    </row>
    <row r="192" spans="1:12">
      <c r="A192" s="40"/>
      <c r="B192" s="14" t="s">
        <v>193</v>
      </c>
      <c r="C192" s="15"/>
      <c r="D192" s="15">
        <v>942</v>
      </c>
      <c r="E192" s="15">
        <v>1796676</v>
      </c>
      <c r="F192" s="15">
        <v>1417840</v>
      </c>
      <c r="G192" s="15">
        <f t="shared" si="66"/>
        <v>3215458</v>
      </c>
      <c r="H192" s="16"/>
      <c r="I192" s="16">
        <v>1.456048387096774</v>
      </c>
      <c r="J192" s="16">
        <v>2777.1201612903224</v>
      </c>
      <c r="K192" s="16">
        <v>2191.5537634408602</v>
      </c>
      <c r="L192" s="16">
        <f t="shared" si="61"/>
        <v>4970.1299731182789</v>
      </c>
    </row>
    <row r="193" spans="1:12">
      <c r="A193" s="40"/>
      <c r="B193" s="14" t="s">
        <v>194</v>
      </c>
      <c r="C193" s="15">
        <v>103824</v>
      </c>
      <c r="D193" s="15"/>
      <c r="E193" s="15">
        <v>803694</v>
      </c>
      <c r="F193" s="15">
        <v>710866</v>
      </c>
      <c r="G193" s="15">
        <f t="shared" si="66"/>
        <v>1618384</v>
      </c>
      <c r="H193" s="16">
        <v>160.48064516129031</v>
      </c>
      <c r="I193" s="16"/>
      <c r="J193" s="16">
        <v>1242.268951612903</v>
      </c>
      <c r="K193" s="16">
        <v>1098.7848118279569</v>
      </c>
      <c r="L193" s="16">
        <f t="shared" si="61"/>
        <v>2501.5344086021505</v>
      </c>
    </row>
    <row r="194" spans="1:12">
      <c r="A194" s="56">
        <v>56</v>
      </c>
      <c r="B194" s="57" t="s">
        <v>64</v>
      </c>
      <c r="C194" s="58">
        <v>401289</v>
      </c>
      <c r="D194" s="58">
        <v>0</v>
      </c>
      <c r="E194" s="58">
        <v>393801</v>
      </c>
      <c r="F194" s="58">
        <v>396306</v>
      </c>
      <c r="G194" s="58">
        <f t="shared" si="66"/>
        <v>1191396</v>
      </c>
      <c r="H194" s="43">
        <v>620.27197580645156</v>
      </c>
      <c r="I194" s="43" t="s">
        <v>203</v>
      </c>
      <c r="J194" s="43">
        <v>608.69778225806442</v>
      </c>
      <c r="K194" s="43">
        <v>612.56975806451601</v>
      </c>
      <c r="L194" s="43">
        <f t="shared" si="61"/>
        <v>1841.5395161290321</v>
      </c>
    </row>
    <row r="195" spans="1:12">
      <c r="A195" s="39"/>
      <c r="B195" s="13" t="s">
        <v>195</v>
      </c>
      <c r="C195" s="8">
        <v>401289</v>
      </c>
      <c r="D195" s="8"/>
      <c r="E195" s="8">
        <v>43318.11</v>
      </c>
      <c r="F195" s="8">
        <v>47556.72</v>
      </c>
      <c r="G195" s="8">
        <f>SUM(C195:F195)</f>
        <v>492163.82999999996</v>
      </c>
      <c r="H195" s="9">
        <v>620.27197580645156</v>
      </c>
      <c r="I195" s="9"/>
      <c r="J195" s="9">
        <v>66.956756048387092</v>
      </c>
      <c r="K195" s="9">
        <v>73.508370967741925</v>
      </c>
      <c r="L195" s="9">
        <f t="shared" si="61"/>
        <v>760.7371028225806</v>
      </c>
    </row>
    <row r="196" spans="1:12">
      <c r="A196" s="64"/>
      <c r="B196" s="13" t="s">
        <v>202</v>
      </c>
      <c r="C196" s="65"/>
      <c r="D196" s="65"/>
      <c r="E196" s="65">
        <v>350482.89</v>
      </c>
      <c r="F196" s="65">
        <v>348749.28</v>
      </c>
      <c r="G196" s="8">
        <f>SUM(C196:F196)</f>
        <v>699232.17</v>
      </c>
      <c r="H196" s="66"/>
      <c r="I196" s="66"/>
      <c r="J196" s="66">
        <v>541.74102620967744</v>
      </c>
      <c r="K196" s="66">
        <v>539.06138709677418</v>
      </c>
      <c r="L196" s="9">
        <f t="shared" si="61"/>
        <v>1080.8024133064516</v>
      </c>
    </row>
    <row r="197" spans="1:12">
      <c r="A197" s="33">
        <v>57</v>
      </c>
      <c r="B197" s="18" t="s">
        <v>65</v>
      </c>
      <c r="C197" s="19">
        <v>0</v>
      </c>
      <c r="D197" s="19">
        <v>0</v>
      </c>
      <c r="E197" s="19">
        <v>2000477</v>
      </c>
      <c r="F197" s="19">
        <v>935882</v>
      </c>
      <c r="G197" s="19">
        <f t="shared" ref="G197:G198" si="67">SUM(C197:F197)</f>
        <v>2936359</v>
      </c>
      <c r="H197" s="20" t="s">
        <v>203</v>
      </c>
      <c r="I197" s="20" t="s">
        <v>203</v>
      </c>
      <c r="J197" s="20">
        <v>3092.1351478494621</v>
      </c>
      <c r="K197" s="20">
        <v>1446.5918010752689</v>
      </c>
      <c r="L197" s="20">
        <f t="shared" si="61"/>
        <v>4538.726948924731</v>
      </c>
    </row>
    <row r="198" spans="1:12">
      <c r="A198" s="34"/>
      <c r="B198" s="21" t="s">
        <v>196</v>
      </c>
      <c r="C198" s="22"/>
      <c r="D198" s="22">
        <v>0</v>
      </c>
      <c r="E198" s="22">
        <v>2000477</v>
      </c>
      <c r="F198" s="22">
        <v>935882</v>
      </c>
      <c r="G198" s="22">
        <f t="shared" si="67"/>
        <v>2936359</v>
      </c>
      <c r="H198" s="23"/>
      <c r="I198" s="23" t="s">
        <v>203</v>
      </c>
      <c r="J198" s="23">
        <v>3092.1351478494621</v>
      </c>
      <c r="K198" s="23">
        <v>1446.5918010752689</v>
      </c>
      <c r="L198" s="23">
        <f t="shared" si="61"/>
        <v>4538.726948924731</v>
      </c>
    </row>
    <row r="199" spans="1:12">
      <c r="B199" s="59" t="s">
        <v>66</v>
      </c>
      <c r="C199" s="60">
        <f>C7+C9+C14+C16+C19+C24+C30+C32+C34+C41+C43+C47+C49+C56+C58+C60+C62+C66+C68+C70+C73+C75+C78+C80+C87+C94+C96+C99+C101+C103+C105+C107+C109+C112+C114+C116+C124+C126+C128+C131+C133+C140+C144+C146+C148+C157+C159+C161+C163+C165+C169+C171+C181+C191+C194+C197</f>
        <v>20969797</v>
      </c>
      <c r="D199" s="60">
        <f>D7+D9+D14+D16+D19+D24+D30+D32+D34+D41+D43+D47+D49+D56+D58+D60+D62+D66+D68+D70+D73+D75+D78+D80+D87+D94+D96+D99+D101+D103+D105+D107+D109+D112+D114+D116+D124+D126+D128+D131+D133+D140+D144+D146+D148+D157+D159+D161+D163+D165+D169+D171+D181+D191+D194+D197</f>
        <v>3154063</v>
      </c>
      <c r="E199" s="60">
        <f>E7+E9+E14+E16+E19+E24+E30+E32+E34+E41+E43+E47+E49+E56+E58+E60+E62+E66+E68+E70+E73+E75+E78+E80+E87+E94+E96+E99+E101+E103+E105+E107+E109+E112+E114+E116+E124+E126+E128+E131+E133+E140+E144+E146+E148+E157+E159+E161+E163+E165+E169+E171+E181+E191+E194+E197</f>
        <v>112936793.4551</v>
      </c>
      <c r="F199" s="60">
        <f>F7+F9+F14+F16+F19+F24+F30+F32+F34+F41+F43+F47+F49+F56+F58+F60+F62+F66+F68+F70+F73+F75+F78+F80+F87+F94+F96+F99+F101+F103+F105+F107+F109+F112+F114+F116+F124+F126+F128+F131+F133+F140+F144+F146+F148+F157+F159+F161+F163+F165+F169+F171+F181+F191+F194+F197</f>
        <v>48274843.508600004</v>
      </c>
      <c r="G199" s="61">
        <f>C199+D199+E199+F199</f>
        <v>185335496.9637</v>
      </c>
      <c r="H199" s="62">
        <f>IF(C199/744*1.15=0,"0",C199/744*1.15)</f>
        <v>32412.99267473118</v>
      </c>
      <c r="I199" s="62">
        <f>IF(D199/744*1.15=0,"0",D199/744*1.15)</f>
        <v>4875.2317876344086</v>
      </c>
      <c r="J199" s="62">
        <f>IF(E199/744*1.15=0,"0",E199/744*1.15)</f>
        <v>174566.28020613574</v>
      </c>
      <c r="K199" s="62">
        <f>IF(F199/744*1.15=0,"0",F199/744*1.15)</f>
        <v>74618.373702809142</v>
      </c>
      <c r="L199" s="62">
        <f>H199+I199+J199+K199</f>
        <v>286472.87837131048</v>
      </c>
    </row>
    <row r="200" spans="1:12">
      <c r="C200" s="2" t="s">
        <v>69</v>
      </c>
    </row>
    <row r="201" spans="1:12">
      <c r="C201" s="73"/>
      <c r="D201" s="73"/>
      <c r="E201" s="73"/>
      <c r="F201" s="73"/>
      <c r="G201" s="73"/>
    </row>
    <row r="202" spans="1:12">
      <c r="C202" s="73"/>
      <c r="D202" s="73"/>
      <c r="E202" s="73"/>
      <c r="F202" s="73"/>
      <c r="G202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O196" sqref="O196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211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78" t="s">
        <v>9</v>
      </c>
      <c r="H6" s="78" t="s">
        <v>5</v>
      </c>
      <c r="I6" s="78" t="s">
        <v>6</v>
      </c>
      <c r="J6" s="78" t="s">
        <v>7</v>
      </c>
      <c r="K6" s="78" t="s">
        <v>8</v>
      </c>
      <c r="L6" s="78" t="s">
        <v>9</v>
      </c>
    </row>
    <row r="7" spans="1:13" s="2" customFormat="1">
      <c r="A7" s="33">
        <v>1</v>
      </c>
      <c r="B7" s="18" t="s">
        <v>10</v>
      </c>
      <c r="C7" s="19">
        <v>560037</v>
      </c>
      <c r="D7" s="19">
        <v>1812329</v>
      </c>
      <c r="E7" s="19">
        <v>1601990</v>
      </c>
      <c r="F7" s="19">
        <v>402806</v>
      </c>
      <c r="G7" s="19">
        <v>4377162</v>
      </c>
      <c r="H7" s="20">
        <v>865.64858870967737</v>
      </c>
      <c r="I7" s="20">
        <v>2801.3149865591399</v>
      </c>
      <c r="J7" s="20">
        <v>2476.1942204301072</v>
      </c>
      <c r="K7" s="20">
        <v>622.61680107526877</v>
      </c>
      <c r="L7" s="20">
        <v>6765.774596774193</v>
      </c>
    </row>
    <row r="8" spans="1:13" s="2" customFormat="1">
      <c r="A8" s="34"/>
      <c r="B8" s="35" t="s">
        <v>70</v>
      </c>
      <c r="C8" s="22">
        <v>560037</v>
      </c>
      <c r="D8" s="22">
        <v>1812329</v>
      </c>
      <c r="E8" s="22">
        <v>1601990</v>
      </c>
      <c r="F8" s="22">
        <v>402806</v>
      </c>
      <c r="G8" s="22">
        <v>4377162</v>
      </c>
      <c r="H8" s="22">
        <v>865.64858870967737</v>
      </c>
      <c r="I8" s="22"/>
      <c r="J8" s="22">
        <v>2476.1942204301072</v>
      </c>
      <c r="K8" s="22">
        <v>622.61680107526877</v>
      </c>
      <c r="L8" s="22">
        <v>6765.774596774193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188280</v>
      </c>
      <c r="F9" s="25">
        <v>320470</v>
      </c>
      <c r="G9" s="25">
        <v>508750</v>
      </c>
      <c r="H9" s="26" t="s">
        <v>203</v>
      </c>
      <c r="I9" s="26" t="s">
        <v>203</v>
      </c>
      <c r="J9" s="26">
        <v>291.02419354838707</v>
      </c>
      <c r="K9" s="26">
        <v>495.35013440860212</v>
      </c>
      <c r="L9" s="26">
        <v>786.37432795698919</v>
      </c>
    </row>
    <row r="10" spans="1:13" s="2" customFormat="1">
      <c r="A10" s="35"/>
      <c r="B10" s="35" t="s">
        <v>71</v>
      </c>
      <c r="C10" s="22"/>
      <c r="D10" s="22"/>
      <c r="E10" s="22">
        <v>10355.4</v>
      </c>
      <c r="F10" s="22">
        <v>160235</v>
      </c>
      <c r="G10" s="22">
        <v>170590.4</v>
      </c>
      <c r="H10" s="22"/>
      <c r="I10" s="22"/>
      <c r="J10" s="22">
        <v>16.006330645161288</v>
      </c>
      <c r="K10" s="22">
        <v>247.67506720430106</v>
      </c>
      <c r="L10" s="22">
        <v>263.68139784946237</v>
      </c>
    </row>
    <row r="11" spans="1:13" s="2" customFormat="1">
      <c r="A11" s="35"/>
      <c r="B11" s="35" t="s">
        <v>72</v>
      </c>
      <c r="C11" s="22"/>
      <c r="D11" s="22"/>
      <c r="E11" s="22">
        <v>109202.4</v>
      </c>
      <c r="F11" s="22">
        <v>157030.29999999999</v>
      </c>
      <c r="G11" s="22">
        <v>266232.69999999995</v>
      </c>
      <c r="H11" s="22"/>
      <c r="I11" s="22"/>
      <c r="J11" s="22">
        <v>168.7940322580645</v>
      </c>
      <c r="K11" s="22">
        <v>242.72156586021501</v>
      </c>
      <c r="L11" s="22">
        <v>411.51559811827951</v>
      </c>
    </row>
    <row r="12" spans="1:13" s="2" customFormat="1">
      <c r="A12" s="35"/>
      <c r="B12" s="35" t="s">
        <v>73</v>
      </c>
      <c r="C12" s="22"/>
      <c r="D12" s="22"/>
      <c r="E12" s="22">
        <v>20710.8</v>
      </c>
      <c r="F12" s="22">
        <v>3204.7000000000003</v>
      </c>
      <c r="G12" s="22">
        <v>23915.5</v>
      </c>
      <c r="H12" s="22"/>
      <c r="I12" s="22"/>
      <c r="J12" s="22">
        <v>32.012661290322576</v>
      </c>
      <c r="K12" s="22">
        <v>4.9535013440860212</v>
      </c>
      <c r="L12" s="22">
        <v>36.966162634408597</v>
      </c>
    </row>
    <row r="13" spans="1:13" s="2" customFormat="1">
      <c r="A13" s="17"/>
      <c r="B13" s="17" t="s">
        <v>113</v>
      </c>
      <c r="C13" s="22"/>
      <c r="D13" s="22"/>
      <c r="E13" s="22">
        <v>48011.4</v>
      </c>
      <c r="F13" s="22"/>
      <c r="G13" s="22">
        <v>48011.4</v>
      </c>
      <c r="H13" s="22"/>
      <c r="I13" s="22"/>
      <c r="J13" s="22">
        <v>74.211169354838702</v>
      </c>
      <c r="K13" s="22"/>
      <c r="L13" s="22">
        <v>74.211169354838702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1039680</v>
      </c>
      <c r="F14" s="31">
        <v>1045289</v>
      </c>
      <c r="G14" s="31">
        <v>2084969</v>
      </c>
      <c r="H14" s="32" t="s">
        <v>203</v>
      </c>
      <c r="I14" s="32" t="s">
        <v>203</v>
      </c>
      <c r="J14" s="32">
        <v>1607.0322580645161</v>
      </c>
      <c r="K14" s="32">
        <v>1615.7020833333331</v>
      </c>
      <c r="L14" s="32">
        <v>3222.7343413978492</v>
      </c>
    </row>
    <row r="15" spans="1:13" s="2" customFormat="1">
      <c r="A15" s="35"/>
      <c r="B15" s="35" t="s">
        <v>74</v>
      </c>
      <c r="C15" s="22"/>
      <c r="D15" s="22"/>
      <c r="E15" s="22">
        <v>1039680</v>
      </c>
      <c r="F15" s="22">
        <v>1045289</v>
      </c>
      <c r="G15" s="22">
        <v>2084969</v>
      </c>
      <c r="H15" s="22"/>
      <c r="I15" s="22"/>
      <c r="J15" s="22">
        <v>1607.0322580645161</v>
      </c>
      <c r="K15" s="22">
        <v>1615.7020833333331</v>
      </c>
      <c r="L15" s="22">
        <v>3222.7343413978492</v>
      </c>
    </row>
    <row r="16" spans="1:13" s="2" customFormat="1">
      <c r="A16" s="37">
        <v>4</v>
      </c>
      <c r="B16" s="30" t="s">
        <v>13</v>
      </c>
      <c r="C16" s="31">
        <v>387746</v>
      </c>
      <c r="D16" s="31">
        <v>0</v>
      </c>
      <c r="E16" s="31">
        <v>989528</v>
      </c>
      <c r="F16" s="31">
        <v>349503</v>
      </c>
      <c r="G16" s="31">
        <v>1726777</v>
      </c>
      <c r="H16" s="32">
        <v>599.33857526881707</v>
      </c>
      <c r="I16" s="32" t="s">
        <v>203</v>
      </c>
      <c r="J16" s="32">
        <v>1529.5123655913976</v>
      </c>
      <c r="K16" s="32">
        <v>540.22641129032252</v>
      </c>
      <c r="L16" s="32">
        <v>2669.0773521505375</v>
      </c>
    </row>
    <row r="17" spans="1:12" s="2" customFormat="1">
      <c r="A17" s="35"/>
      <c r="B17" s="35" t="s">
        <v>80</v>
      </c>
      <c r="C17" s="22">
        <v>387746</v>
      </c>
      <c r="D17" s="22"/>
      <c r="E17" s="22">
        <v>82130.824000000008</v>
      </c>
      <c r="F17" s="22">
        <v>57667.995000000003</v>
      </c>
      <c r="G17" s="22">
        <v>527544.81900000002</v>
      </c>
      <c r="H17" s="22">
        <v>599.33857526881707</v>
      </c>
      <c r="I17" s="22"/>
      <c r="J17" s="22">
        <v>126.94952634408602</v>
      </c>
      <c r="K17" s="22">
        <v>89.137357862903229</v>
      </c>
      <c r="L17" s="22">
        <v>815.42545947580629</v>
      </c>
    </row>
    <row r="18" spans="1:12" s="2" customFormat="1">
      <c r="A18" s="35"/>
      <c r="B18" s="35" t="s">
        <v>81</v>
      </c>
      <c r="C18" s="22"/>
      <c r="D18" s="22"/>
      <c r="E18" s="22">
        <v>907397.17599999998</v>
      </c>
      <c r="F18" s="22">
        <v>291835.005</v>
      </c>
      <c r="G18" s="22">
        <v>1199232.1809999999</v>
      </c>
      <c r="H18" s="22"/>
      <c r="I18" s="22"/>
      <c r="J18" s="22">
        <v>1402.5628392473116</v>
      </c>
      <c r="K18" s="22">
        <v>451.08905342741934</v>
      </c>
      <c r="L18" s="22">
        <v>1853.6518926747308</v>
      </c>
    </row>
    <row r="19" spans="1:12" s="2" customFormat="1">
      <c r="A19" s="37">
        <v>5</v>
      </c>
      <c r="B19" s="30" t="s">
        <v>14</v>
      </c>
      <c r="C19" s="31">
        <v>275359</v>
      </c>
      <c r="D19" s="31">
        <v>188634</v>
      </c>
      <c r="E19" s="31">
        <v>4716273</v>
      </c>
      <c r="F19" s="31">
        <v>1698396.5483870967</v>
      </c>
      <c r="G19" s="31">
        <v>6878662.5483870972</v>
      </c>
      <c r="H19" s="32">
        <v>425.62211021505374</v>
      </c>
      <c r="I19" s="32">
        <v>291.57137096774193</v>
      </c>
      <c r="J19" s="32">
        <v>7289.9381048387086</v>
      </c>
      <c r="K19" s="32">
        <v>2625.2097186090878</v>
      </c>
      <c r="L19" s="32">
        <v>10632.341304630592</v>
      </c>
    </row>
    <row r="20" spans="1:12" s="2" customFormat="1">
      <c r="A20" s="35"/>
      <c r="B20" s="35" t="s">
        <v>78</v>
      </c>
      <c r="C20" s="22">
        <v>275359</v>
      </c>
      <c r="D20" s="22">
        <v>188634</v>
      </c>
      <c r="E20" s="22">
        <v>1509208</v>
      </c>
      <c r="F20" s="22">
        <v>101904.54838709673</v>
      </c>
      <c r="G20" s="22">
        <v>2075105.5483870967</v>
      </c>
      <c r="H20" s="22">
        <v>425.62211021505374</v>
      </c>
      <c r="I20" s="22">
        <v>291.57137096774193</v>
      </c>
      <c r="J20" s="22">
        <v>2332.7811827956989</v>
      </c>
      <c r="K20" s="22">
        <v>157.51375086715217</v>
      </c>
      <c r="L20" s="22">
        <v>3207.4884148456467</v>
      </c>
    </row>
    <row r="21" spans="1:12" s="2" customFormat="1">
      <c r="A21" s="35"/>
      <c r="B21" s="35" t="s">
        <v>79</v>
      </c>
      <c r="C21" s="22"/>
      <c r="D21" s="22"/>
      <c r="E21" s="22">
        <v>1367719</v>
      </c>
      <c r="F21" s="22">
        <v>883166</v>
      </c>
      <c r="G21" s="22">
        <v>2250885</v>
      </c>
      <c r="H21" s="22"/>
      <c r="I21" s="22"/>
      <c r="J21" s="22">
        <v>2114.0817876344086</v>
      </c>
      <c r="K21" s="22">
        <v>1365.1087365591395</v>
      </c>
      <c r="L21" s="22">
        <v>3479.1905241935483</v>
      </c>
    </row>
    <row r="22" spans="1:12" s="2" customFormat="1">
      <c r="A22" s="35"/>
      <c r="B22" s="35" t="s">
        <v>75</v>
      </c>
      <c r="C22" s="22"/>
      <c r="D22" s="22"/>
      <c r="E22" s="22">
        <v>1556370</v>
      </c>
      <c r="F22" s="22">
        <v>458567</v>
      </c>
      <c r="G22" s="22">
        <v>2014937</v>
      </c>
      <c r="H22" s="22"/>
      <c r="I22" s="22"/>
      <c r="J22" s="22">
        <v>2405.6794354838707</v>
      </c>
      <c r="K22" s="22">
        <v>708.80651881720428</v>
      </c>
      <c r="L22" s="22">
        <v>3114.4859543010753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282976</v>
      </c>
      <c r="F23" s="22">
        <v>254759</v>
      </c>
      <c r="G23" s="22">
        <v>537735</v>
      </c>
      <c r="H23" s="22"/>
      <c r="I23" s="22"/>
      <c r="J23" s="22">
        <v>437.39569892473116</v>
      </c>
      <c r="K23" s="22">
        <v>393.7807123655914</v>
      </c>
      <c r="L23" s="22">
        <v>831.17641129032256</v>
      </c>
    </row>
    <row r="24" spans="1:12" s="2" customFormat="1">
      <c r="A24" s="37">
        <v>6</v>
      </c>
      <c r="B24" s="30" t="s">
        <v>15</v>
      </c>
      <c r="C24" s="31">
        <v>9203</v>
      </c>
      <c r="D24" s="31">
        <v>0</v>
      </c>
      <c r="E24" s="31">
        <v>940721</v>
      </c>
      <c r="F24" s="31">
        <v>808419</v>
      </c>
      <c r="G24" s="31">
        <v>1758343</v>
      </c>
      <c r="H24" s="32">
        <v>14.225067204301073</v>
      </c>
      <c r="I24" s="32" t="s">
        <v>203</v>
      </c>
      <c r="J24" s="32">
        <v>1454.0714381720429</v>
      </c>
      <c r="K24" s="32">
        <v>1249.5723790322579</v>
      </c>
      <c r="L24" s="32">
        <v>2717.8688844086018</v>
      </c>
    </row>
    <row r="25" spans="1:12" s="2" customFormat="1">
      <c r="A25" s="35"/>
      <c r="B25" s="35" t="s">
        <v>83</v>
      </c>
      <c r="C25" s="22">
        <v>9203</v>
      </c>
      <c r="D25" s="22"/>
      <c r="E25" s="22">
        <v>44213.887000000002</v>
      </c>
      <c r="F25" s="22">
        <v>56589.33</v>
      </c>
      <c r="G25" s="22">
        <v>110006.217</v>
      </c>
      <c r="H25" s="22">
        <v>14.225067204301073</v>
      </c>
      <c r="I25" s="22"/>
      <c r="J25" s="22">
        <v>68.34135759408602</v>
      </c>
      <c r="K25" s="22">
        <v>87.470066532258059</v>
      </c>
      <c r="L25" s="22">
        <v>170.03649133064516</v>
      </c>
    </row>
    <row r="26" spans="1:12" s="2" customFormat="1">
      <c r="A26" s="35"/>
      <c r="B26" s="35" t="s">
        <v>82</v>
      </c>
      <c r="C26" s="22"/>
      <c r="D26" s="22"/>
      <c r="E26" s="22">
        <v>317022.97700000001</v>
      </c>
      <c r="F26" s="22">
        <v>216656.29200000002</v>
      </c>
      <c r="G26" s="22">
        <v>533679.26900000009</v>
      </c>
      <c r="H26" s="22"/>
      <c r="I26" s="22"/>
      <c r="J26" s="22">
        <v>490.02207466397846</v>
      </c>
      <c r="K26" s="22">
        <v>334.88539758064519</v>
      </c>
      <c r="L26" s="22">
        <v>824.9074722446237</v>
      </c>
    </row>
    <row r="27" spans="1:12" s="2" customFormat="1">
      <c r="A27" s="35"/>
      <c r="B27" s="35" t="s">
        <v>84</v>
      </c>
      <c r="C27" s="22"/>
      <c r="D27" s="22"/>
      <c r="E27" s="22">
        <v>52680.376000000004</v>
      </c>
      <c r="F27" s="22">
        <v>27486.246000000003</v>
      </c>
      <c r="G27" s="22">
        <v>80166.622000000003</v>
      </c>
      <c r="H27" s="22"/>
      <c r="I27" s="22"/>
      <c r="J27" s="22">
        <v>81.428000537634404</v>
      </c>
      <c r="K27" s="22">
        <v>42.485460887096771</v>
      </c>
      <c r="L27" s="22">
        <v>123.91346142473117</v>
      </c>
    </row>
    <row r="28" spans="1:12" s="2" customFormat="1">
      <c r="A28" s="35"/>
      <c r="B28" s="35" t="s">
        <v>85</v>
      </c>
      <c r="C28" s="22"/>
      <c r="D28" s="22"/>
      <c r="E28" s="22">
        <v>15992.257000000001</v>
      </c>
      <c r="F28" s="22">
        <v>19402.056</v>
      </c>
      <c r="G28" s="22">
        <v>35394.313000000002</v>
      </c>
      <c r="H28" s="22"/>
      <c r="I28" s="22"/>
      <c r="J28" s="22">
        <v>24.719214448924731</v>
      </c>
      <c r="K28" s="22">
        <v>29.989737096774192</v>
      </c>
      <c r="L28" s="22">
        <v>54.708951545698923</v>
      </c>
    </row>
    <row r="29" spans="1:12" s="2" customFormat="1">
      <c r="A29" s="35"/>
      <c r="B29" s="35" t="s">
        <v>86</v>
      </c>
      <c r="C29" s="22"/>
      <c r="D29" s="22"/>
      <c r="E29" s="22">
        <v>510811.50299999991</v>
      </c>
      <c r="F29" s="22">
        <v>488285.07600000006</v>
      </c>
      <c r="G29" s="22">
        <v>999096.57899999991</v>
      </c>
      <c r="H29" s="22"/>
      <c r="I29" s="22"/>
      <c r="J29" s="22">
        <v>789.56079092741913</v>
      </c>
      <c r="K29" s="22">
        <v>754.74171693548385</v>
      </c>
      <c r="L29" s="22">
        <v>1544.302507862903</v>
      </c>
    </row>
    <row r="30" spans="1:12" s="2" customFormat="1">
      <c r="A30" s="37">
        <v>8</v>
      </c>
      <c r="B30" s="30" t="s">
        <v>16</v>
      </c>
      <c r="C30" s="31">
        <v>1038892</v>
      </c>
      <c r="D30" s="31">
        <v>0</v>
      </c>
      <c r="E30" s="31">
        <v>1800143</v>
      </c>
      <c r="F30" s="31">
        <v>1258564</v>
      </c>
      <c r="G30" s="31">
        <v>4097599</v>
      </c>
      <c r="H30" s="32">
        <v>1605.8142473118278</v>
      </c>
      <c r="I30" s="32" t="s">
        <v>203</v>
      </c>
      <c r="J30" s="32">
        <v>2782.4790994623654</v>
      </c>
      <c r="K30" s="32">
        <v>1945.3610215053761</v>
      </c>
      <c r="L30" s="32">
        <v>6333.6543682795691</v>
      </c>
    </row>
    <row r="31" spans="1:12" s="2" customFormat="1" ht="14.25" customHeight="1">
      <c r="A31" s="35"/>
      <c r="B31" s="35" t="s">
        <v>87</v>
      </c>
      <c r="C31" s="22">
        <v>1038892</v>
      </c>
      <c r="D31" s="22">
        <v>0</v>
      </c>
      <c r="E31" s="22">
        <v>1800143</v>
      </c>
      <c r="F31" s="22">
        <v>1258564</v>
      </c>
      <c r="G31" s="22">
        <v>4097599</v>
      </c>
      <c r="H31" s="22">
        <v>1605.8142473118278</v>
      </c>
      <c r="I31" s="22"/>
      <c r="J31" s="22">
        <v>2782.4790994623654</v>
      </c>
      <c r="K31" s="22">
        <v>1945.3610215053761</v>
      </c>
      <c r="L31" s="22">
        <v>6333.6543682795691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1570609</v>
      </c>
      <c r="F32" s="31">
        <v>438596</v>
      </c>
      <c r="G32" s="31">
        <v>2009205</v>
      </c>
      <c r="H32" s="32" t="s">
        <v>203</v>
      </c>
      <c r="I32" s="32" t="s">
        <v>203</v>
      </c>
      <c r="J32" s="32">
        <v>2427.6886424731183</v>
      </c>
      <c r="K32" s="32">
        <v>677.93736559139779</v>
      </c>
      <c r="L32" s="32">
        <v>3105.6260080645161</v>
      </c>
    </row>
    <row r="33" spans="1:12" s="2" customFormat="1">
      <c r="A33" s="35"/>
      <c r="B33" s="35" t="s">
        <v>88</v>
      </c>
      <c r="C33" s="22"/>
      <c r="D33" s="22"/>
      <c r="E33" s="22">
        <v>1570609</v>
      </c>
      <c r="F33" s="22">
        <v>438596</v>
      </c>
      <c r="G33" s="22">
        <v>2009205</v>
      </c>
      <c r="H33" s="22"/>
      <c r="I33" s="22"/>
      <c r="J33" s="22">
        <v>2427.6886424731183</v>
      </c>
      <c r="K33" s="22">
        <v>677.93736559139779</v>
      </c>
      <c r="L33" s="22">
        <v>3105.6260080645161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1569156</v>
      </c>
      <c r="F34" s="31">
        <v>820689</v>
      </c>
      <c r="G34" s="31">
        <v>2389845</v>
      </c>
      <c r="H34" s="32" t="s">
        <v>203</v>
      </c>
      <c r="I34" s="32" t="s">
        <v>203</v>
      </c>
      <c r="J34" s="32">
        <v>2425.4427419354838</v>
      </c>
      <c r="K34" s="32">
        <v>1268.5381048387096</v>
      </c>
      <c r="L34" s="32">
        <v>3693.9808467741932</v>
      </c>
    </row>
    <row r="35" spans="1:12" s="2" customFormat="1">
      <c r="A35" s="35"/>
      <c r="B35" s="35" t="s">
        <v>93</v>
      </c>
      <c r="C35" s="22"/>
      <c r="D35" s="22"/>
      <c r="E35" s="22">
        <v>748487</v>
      </c>
      <c r="F35" s="22">
        <v>180552</v>
      </c>
      <c r="G35" s="22">
        <v>929039</v>
      </c>
      <c r="H35" s="22"/>
      <c r="I35" s="22"/>
      <c r="J35" s="22">
        <v>1156.9355510752687</v>
      </c>
      <c r="K35" s="22">
        <v>279.0790322580645</v>
      </c>
      <c r="L35" s="22">
        <v>1436.0145833333331</v>
      </c>
    </row>
    <row r="36" spans="1:12" s="2" customFormat="1">
      <c r="A36" s="35"/>
      <c r="B36" s="35" t="s">
        <v>90</v>
      </c>
      <c r="C36" s="22"/>
      <c r="D36" s="22"/>
      <c r="E36" s="22">
        <v>591729</v>
      </c>
      <c r="F36" s="22">
        <v>305543</v>
      </c>
      <c r="G36" s="22">
        <v>897272</v>
      </c>
      <c r="H36" s="22"/>
      <c r="I36" s="22"/>
      <c r="J36" s="63">
        <v>914.63487903225803</v>
      </c>
      <c r="K36" s="22">
        <v>472.27748655913979</v>
      </c>
      <c r="L36" s="22">
        <v>1386.9123655913977</v>
      </c>
    </row>
    <row r="37" spans="1:12" s="2" customFormat="1">
      <c r="A37" s="35"/>
      <c r="B37" s="35" t="s">
        <v>89</v>
      </c>
      <c r="C37" s="22"/>
      <c r="D37" s="22"/>
      <c r="E37" s="22">
        <v>110782</v>
      </c>
      <c r="F37" s="22">
        <v>159214</v>
      </c>
      <c r="G37" s="22">
        <v>269996</v>
      </c>
      <c r="H37" s="22"/>
      <c r="I37" s="22"/>
      <c r="J37" s="22">
        <v>171.23561827956988</v>
      </c>
      <c r="K37" s="22">
        <v>246.09690860215053</v>
      </c>
      <c r="L37" s="22">
        <v>417.33252688172041</v>
      </c>
    </row>
    <row r="38" spans="1:12" s="2" customFormat="1">
      <c r="A38" s="35"/>
      <c r="B38" s="35" t="s">
        <v>91</v>
      </c>
      <c r="C38" s="22"/>
      <c r="D38" s="22"/>
      <c r="E38" s="22">
        <v>102466</v>
      </c>
      <c r="F38" s="22">
        <v>155438</v>
      </c>
      <c r="G38" s="22">
        <v>257904</v>
      </c>
      <c r="H38" s="22"/>
      <c r="I38" s="22"/>
      <c r="J38" s="22">
        <v>158.38158602150537</v>
      </c>
      <c r="K38" s="22">
        <v>240.26034946236558</v>
      </c>
      <c r="L38" s="22">
        <v>398.64193548387095</v>
      </c>
    </row>
    <row r="39" spans="1:12" s="2" customFormat="1">
      <c r="A39" s="35"/>
      <c r="B39" s="35" t="s">
        <v>92</v>
      </c>
      <c r="C39" s="22"/>
      <c r="D39" s="22"/>
      <c r="E39" s="22">
        <v>0</v>
      </c>
      <c r="F39" s="22">
        <v>7468</v>
      </c>
      <c r="G39" s="22">
        <v>7468</v>
      </c>
      <c r="H39" s="22"/>
      <c r="I39" s="22"/>
      <c r="J39" s="22" t="s">
        <v>203</v>
      </c>
      <c r="K39" s="22">
        <v>11.543279569892471</v>
      </c>
      <c r="L39" s="22">
        <v>11.543279569892471</v>
      </c>
    </row>
    <row r="40" spans="1:12" s="2" customFormat="1">
      <c r="A40" s="35"/>
      <c r="B40" s="35" t="s">
        <v>77</v>
      </c>
      <c r="C40" s="22"/>
      <c r="D40" s="22"/>
      <c r="E40" s="22">
        <v>15692</v>
      </c>
      <c r="F40" s="22">
        <v>12474</v>
      </c>
      <c r="G40" s="22">
        <v>28166</v>
      </c>
      <c r="H40" s="22"/>
      <c r="I40" s="22"/>
      <c r="J40" s="22">
        <v>24.255107526881716</v>
      </c>
      <c r="K40" s="22">
        <v>19.281048387096771</v>
      </c>
      <c r="L40" s="22">
        <v>43.53615591397849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103975</v>
      </c>
      <c r="E41" s="31">
        <v>668865</v>
      </c>
      <c r="F41" s="31">
        <v>1137199</v>
      </c>
      <c r="G41" s="31">
        <v>1910039</v>
      </c>
      <c r="H41" s="32" t="s">
        <v>203</v>
      </c>
      <c r="I41" s="32">
        <v>160.71404569892471</v>
      </c>
      <c r="J41" s="32">
        <v>1033.8639112903224</v>
      </c>
      <c r="K41" s="32">
        <v>1757.7672715053761</v>
      </c>
      <c r="L41" s="32">
        <v>2952.3452284946234</v>
      </c>
    </row>
    <row r="42" spans="1:12" s="2" customFormat="1">
      <c r="A42" s="35"/>
      <c r="B42" s="35" t="s">
        <v>94</v>
      </c>
      <c r="C42" s="22">
        <v>0</v>
      </c>
      <c r="D42" s="22">
        <v>103975</v>
      </c>
      <c r="E42" s="22">
        <v>668865</v>
      </c>
      <c r="F42" s="22">
        <v>1137199</v>
      </c>
      <c r="G42" s="22">
        <v>1910039</v>
      </c>
      <c r="H42" s="22"/>
      <c r="I42" s="22">
        <v>160.71404569892471</v>
      </c>
      <c r="J42" s="22">
        <v>1033.8639112903224</v>
      </c>
      <c r="K42" s="22">
        <v>1757.7672715053761</v>
      </c>
      <c r="L42" s="22">
        <v>2952.3452284946234</v>
      </c>
    </row>
    <row r="43" spans="1:12" s="10" customFormat="1" ht="16.5" customHeight="1">
      <c r="A43" s="37">
        <v>12</v>
      </c>
      <c r="B43" s="30" t="s">
        <v>20</v>
      </c>
      <c r="C43" s="41">
        <v>8642259</v>
      </c>
      <c r="D43" s="41">
        <v>1655588</v>
      </c>
      <c r="E43" s="41">
        <v>21395208</v>
      </c>
      <c r="F43" s="41">
        <v>3598407</v>
      </c>
      <c r="G43" s="31">
        <v>35291462</v>
      </c>
      <c r="H43" s="42">
        <v>13358.330443548386</v>
      </c>
      <c r="I43" s="42">
        <v>2559.0405913978493</v>
      </c>
      <c r="J43" s="32">
        <v>33070.549999999996</v>
      </c>
      <c r="K43" s="32">
        <v>5562.0538306451608</v>
      </c>
      <c r="L43" s="32">
        <v>54549.974865591394</v>
      </c>
    </row>
    <row r="44" spans="1:12" s="2" customFormat="1">
      <c r="A44" s="17"/>
      <c r="B44" s="17" t="s">
        <v>95</v>
      </c>
      <c r="C44" s="22">
        <v>7696470</v>
      </c>
      <c r="D44" s="22">
        <v>1655588</v>
      </c>
      <c r="E44" s="22">
        <v>21036563</v>
      </c>
      <c r="F44" s="22">
        <v>3423267</v>
      </c>
      <c r="G44" s="22">
        <v>33811888</v>
      </c>
      <c r="H44" s="22">
        <v>11896.425403225805</v>
      </c>
      <c r="I44" s="22">
        <v>2559.0405913978493</v>
      </c>
      <c r="J44" s="22">
        <v>32516.192809139782</v>
      </c>
      <c r="K44" s="22">
        <v>5291.3401209677413</v>
      </c>
      <c r="L44" s="22">
        <v>52262.998924731175</v>
      </c>
    </row>
    <row r="45" spans="1:12" s="2" customFormat="1">
      <c r="A45" s="17"/>
      <c r="B45" s="17" t="s">
        <v>96</v>
      </c>
      <c r="C45" s="22"/>
      <c r="D45" s="22"/>
      <c r="E45" s="69">
        <v>358645</v>
      </c>
      <c r="F45" s="69">
        <v>175140</v>
      </c>
      <c r="G45" s="22">
        <v>533785</v>
      </c>
      <c r="H45" s="22"/>
      <c r="I45" s="22"/>
      <c r="J45" s="22">
        <v>554.35719086021504</v>
      </c>
      <c r="K45" s="22">
        <v>270.71370967741933</v>
      </c>
      <c r="L45" s="22">
        <v>825.07090053763432</v>
      </c>
    </row>
    <row r="46" spans="1:12" s="2" customFormat="1">
      <c r="A46" s="17"/>
      <c r="B46" s="17" t="s">
        <v>97</v>
      </c>
      <c r="C46" s="22">
        <v>945789</v>
      </c>
      <c r="D46" s="22"/>
      <c r="E46" s="22"/>
      <c r="F46" s="22"/>
      <c r="G46" s="22">
        <v>945789</v>
      </c>
      <c r="H46" s="22">
        <v>1461.9050403225804</v>
      </c>
      <c r="I46" s="22"/>
      <c r="J46" s="22"/>
      <c r="K46" s="22"/>
      <c r="L46" s="22">
        <v>1461.9050403225804</v>
      </c>
    </row>
    <row r="47" spans="1:12" s="2" customFormat="1">
      <c r="A47" s="37">
        <v>13</v>
      </c>
      <c r="B47" s="30" t="s">
        <v>21</v>
      </c>
      <c r="C47" s="41">
        <v>0</v>
      </c>
      <c r="D47" s="41">
        <v>0</v>
      </c>
      <c r="E47" s="41">
        <v>811803</v>
      </c>
      <c r="F47" s="41">
        <v>500797</v>
      </c>
      <c r="G47" s="31">
        <v>1312600</v>
      </c>
      <c r="H47" s="42" t="s">
        <v>203</v>
      </c>
      <c r="I47" s="42" t="s">
        <v>203</v>
      </c>
      <c r="J47" s="32">
        <v>1254.8030241935483</v>
      </c>
      <c r="K47" s="32">
        <v>774.08138440860205</v>
      </c>
      <c r="L47" s="32">
        <v>2028.8844086021504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811803</v>
      </c>
      <c r="F48" s="22">
        <v>500797</v>
      </c>
      <c r="G48" s="22">
        <v>1312600</v>
      </c>
      <c r="H48" s="22"/>
      <c r="I48" s="22"/>
      <c r="J48" s="22">
        <v>1254.8030241935483</v>
      </c>
      <c r="K48" s="22">
        <v>774.08138440860205</v>
      </c>
      <c r="L48" s="22">
        <v>2028.8844086021504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1540481</v>
      </c>
      <c r="F49" s="31">
        <v>292267</v>
      </c>
      <c r="G49" s="31">
        <v>1832748</v>
      </c>
      <c r="H49" s="32" t="s">
        <v>203</v>
      </c>
      <c r="I49" s="32" t="s">
        <v>203</v>
      </c>
      <c r="J49" s="32">
        <v>2381.1198252688173</v>
      </c>
      <c r="K49" s="32">
        <v>451.75678763440857</v>
      </c>
      <c r="L49" s="32">
        <v>2832.876612903226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616193</v>
      </c>
      <c r="F50" s="22">
        <v>8768</v>
      </c>
      <c r="G50" s="22">
        <v>624961</v>
      </c>
      <c r="H50" s="22"/>
      <c r="I50" s="22"/>
      <c r="J50" s="22">
        <v>952.44885752688174</v>
      </c>
      <c r="K50" s="22">
        <v>13.552688172043011</v>
      </c>
      <c r="L50" s="22">
        <v>966.0015456989247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154048</v>
      </c>
      <c r="F51" s="22">
        <v>204587</v>
      </c>
      <c r="G51" s="22">
        <v>358635</v>
      </c>
      <c r="H51" s="22"/>
      <c r="I51" s="22"/>
      <c r="J51" s="22">
        <v>238</v>
      </c>
      <c r="K51" s="22">
        <v>316.20409946236555</v>
      </c>
      <c r="L51" s="22">
        <v>554.20409946236555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123238</v>
      </c>
      <c r="F52" s="22">
        <v>78912</v>
      </c>
      <c r="G52" s="22">
        <v>202150</v>
      </c>
      <c r="H52" s="22"/>
      <c r="I52" s="22"/>
      <c r="J52" s="22">
        <v>190</v>
      </c>
      <c r="K52" s="22">
        <v>122</v>
      </c>
      <c r="L52" s="22">
        <v>312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462144</v>
      </c>
      <c r="F53" s="22">
        <v>0</v>
      </c>
      <c r="G53" s="22">
        <v>462144</v>
      </c>
      <c r="H53" s="22"/>
      <c r="I53" s="22"/>
      <c r="J53" s="22">
        <v>714</v>
      </c>
      <c r="K53" s="22">
        <v>0</v>
      </c>
      <c r="L53" s="22">
        <v>714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77024</v>
      </c>
      <c r="F54" s="22">
        <v>0</v>
      </c>
      <c r="G54" s="22">
        <v>77024</v>
      </c>
      <c r="H54" s="22"/>
      <c r="I54" s="22"/>
      <c r="J54" s="22">
        <v>119</v>
      </c>
      <c r="K54" s="22">
        <v>0</v>
      </c>
      <c r="L54" s="22">
        <v>119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107834</v>
      </c>
      <c r="F55" s="22">
        <v>0</v>
      </c>
      <c r="G55" s="22">
        <v>107834</v>
      </c>
      <c r="H55" s="22"/>
      <c r="I55" s="22"/>
      <c r="J55" s="22">
        <v>167</v>
      </c>
      <c r="K55" s="22">
        <v>0</v>
      </c>
      <c r="L55" s="22">
        <v>167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138104</v>
      </c>
      <c r="F56" s="25">
        <v>298560</v>
      </c>
      <c r="G56" s="25">
        <v>436664</v>
      </c>
      <c r="H56" s="26" t="s">
        <v>203</v>
      </c>
      <c r="I56" s="26" t="s">
        <v>203</v>
      </c>
      <c r="J56" s="26">
        <v>213.46720430107524</v>
      </c>
      <c r="K56" s="26">
        <v>461.48387096774195</v>
      </c>
      <c r="L56" s="44">
        <v>674.95107526881725</v>
      </c>
    </row>
    <row r="57" spans="1:13" s="2" customFormat="1">
      <c r="A57" s="17"/>
      <c r="B57" s="17" t="s">
        <v>105</v>
      </c>
      <c r="C57" s="22"/>
      <c r="D57" s="22"/>
      <c r="E57" s="22">
        <v>138104</v>
      </c>
      <c r="F57" s="22">
        <v>298560</v>
      </c>
      <c r="G57" s="22">
        <v>436664</v>
      </c>
      <c r="H57" s="22"/>
      <c r="I57" s="22"/>
      <c r="J57" s="22">
        <v>213.46720430107524</v>
      </c>
      <c r="K57" s="22">
        <v>461.48387096774195</v>
      </c>
      <c r="L57" s="22">
        <v>674.95107526881725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675594</v>
      </c>
      <c r="F58" s="31">
        <v>299954</v>
      </c>
      <c r="G58" s="31">
        <v>975548</v>
      </c>
      <c r="H58" s="32" t="s">
        <v>203</v>
      </c>
      <c r="I58" s="32" t="s">
        <v>203</v>
      </c>
      <c r="J58" s="32">
        <v>1044.2649193548386</v>
      </c>
      <c r="K58" s="32">
        <v>463.63857526881719</v>
      </c>
      <c r="L58" s="32">
        <v>1507.9034946236559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675594</v>
      </c>
      <c r="F59" s="22">
        <v>299954</v>
      </c>
      <c r="G59" s="22">
        <v>975548</v>
      </c>
      <c r="H59" s="22"/>
      <c r="I59" s="22"/>
      <c r="J59" s="22">
        <v>1044.2649193548386</v>
      </c>
      <c r="K59" s="22">
        <v>463.63857526881719</v>
      </c>
      <c r="L59" s="22">
        <v>1507.9034946236559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677381</v>
      </c>
      <c r="F60" s="31">
        <v>562158</v>
      </c>
      <c r="G60" s="31">
        <v>1239539</v>
      </c>
      <c r="H60" s="32" t="s">
        <v>203</v>
      </c>
      <c r="I60" s="32" t="s">
        <v>203</v>
      </c>
      <c r="J60" s="32">
        <v>1047.0270833333334</v>
      </c>
      <c r="K60" s="32">
        <v>868.92701612903227</v>
      </c>
      <c r="L60" s="32">
        <v>1915.9540994623658</v>
      </c>
    </row>
    <row r="61" spans="1:13" s="2" customFormat="1">
      <c r="A61" s="17"/>
      <c r="B61" s="17" t="s">
        <v>107</v>
      </c>
      <c r="C61" s="22"/>
      <c r="D61" s="22"/>
      <c r="E61" s="22">
        <v>677381</v>
      </c>
      <c r="F61" s="22">
        <v>562158</v>
      </c>
      <c r="G61" s="22">
        <v>1239539</v>
      </c>
      <c r="H61" s="22"/>
      <c r="I61" s="22"/>
      <c r="J61" s="22">
        <v>1047.0270833333334</v>
      </c>
      <c r="K61" s="22">
        <v>868.92701612903227</v>
      </c>
      <c r="L61" s="22">
        <v>1915.9540994623658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2658678</v>
      </c>
      <c r="F62" s="31">
        <v>1141024</v>
      </c>
      <c r="G62" s="31">
        <v>3799702</v>
      </c>
      <c r="H62" s="32" t="s">
        <v>203</v>
      </c>
      <c r="I62" s="32" t="s">
        <v>203</v>
      </c>
      <c r="J62" s="32">
        <v>4109.515725806451</v>
      </c>
      <c r="K62" s="32">
        <v>1763.6795698924732</v>
      </c>
      <c r="L62" s="32">
        <v>5873.1952956989244</v>
      </c>
    </row>
    <row r="63" spans="1:13">
      <c r="A63" s="45"/>
      <c r="B63" s="45" t="s">
        <v>108</v>
      </c>
      <c r="C63" s="22"/>
      <c r="D63" s="22"/>
      <c r="E63" s="22">
        <v>512594</v>
      </c>
      <c r="F63" s="22">
        <v>219990</v>
      </c>
      <c r="G63" s="63">
        <v>732584</v>
      </c>
      <c r="H63" s="63"/>
      <c r="I63" s="63"/>
      <c r="J63" s="63">
        <v>792.31599462365591</v>
      </c>
      <c r="K63" s="63">
        <v>340.03830645161287</v>
      </c>
      <c r="L63" s="63">
        <v>1132.3543010752687</v>
      </c>
      <c r="M63" s="2"/>
    </row>
    <row r="64" spans="1:13">
      <c r="A64" s="45"/>
      <c r="B64" s="45" t="s">
        <v>109</v>
      </c>
      <c r="C64" s="22"/>
      <c r="D64" s="22"/>
      <c r="E64" s="22">
        <v>1119303</v>
      </c>
      <c r="F64" s="22">
        <v>480371</v>
      </c>
      <c r="G64" s="63">
        <v>1599674</v>
      </c>
      <c r="H64" s="63"/>
      <c r="I64" s="63"/>
      <c r="J64" s="63">
        <v>1730.1054435483868</v>
      </c>
      <c r="K64" s="63">
        <v>742.50893817204292</v>
      </c>
      <c r="L64" s="63">
        <v>2472.6143817204297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1026781</v>
      </c>
      <c r="F65" s="22">
        <v>440663</v>
      </c>
      <c r="G65" s="63">
        <v>1467444</v>
      </c>
      <c r="H65" s="63"/>
      <c r="I65" s="63"/>
      <c r="J65" s="63">
        <v>1587.0942876344086</v>
      </c>
      <c r="K65" s="63">
        <v>681.13232526881711</v>
      </c>
      <c r="L65" s="63">
        <v>2268.2266129032259</v>
      </c>
      <c r="M65" s="2"/>
    </row>
    <row r="66" spans="1:13">
      <c r="A66" s="37">
        <v>19</v>
      </c>
      <c r="B66" s="30" t="s">
        <v>27</v>
      </c>
      <c r="C66" s="31">
        <v>208862</v>
      </c>
      <c r="D66" s="31">
        <v>7954</v>
      </c>
      <c r="E66" s="31">
        <v>444900</v>
      </c>
      <c r="F66" s="31">
        <v>623615</v>
      </c>
      <c r="G66" s="31">
        <v>1285331</v>
      </c>
      <c r="H66" s="32">
        <v>322.83776881720428</v>
      </c>
      <c r="I66" s="32">
        <v>12.294489247311828</v>
      </c>
      <c r="J66" s="32">
        <v>687.68145161290317</v>
      </c>
      <c r="K66" s="32">
        <v>963.92103494623655</v>
      </c>
      <c r="L66" s="32">
        <v>1986.7347446236558</v>
      </c>
    </row>
    <row r="67" spans="1:13">
      <c r="A67" s="45"/>
      <c r="B67" s="45" t="s">
        <v>111</v>
      </c>
      <c r="C67" s="22">
        <v>208862</v>
      </c>
      <c r="D67" s="22">
        <v>7954</v>
      </c>
      <c r="E67" s="22">
        <v>444900</v>
      </c>
      <c r="F67" s="22">
        <v>623615</v>
      </c>
      <c r="G67" s="22">
        <v>1285331</v>
      </c>
      <c r="H67" s="22">
        <v>322.83776881720428</v>
      </c>
      <c r="I67" s="22">
        <v>12.294489247311828</v>
      </c>
      <c r="J67" s="22">
        <v>687.68145161290317</v>
      </c>
      <c r="K67" s="22">
        <v>963.92103494623655</v>
      </c>
      <c r="L67" s="22">
        <v>1986.7347446236558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5084526</v>
      </c>
      <c r="F68" s="31">
        <v>2282811</v>
      </c>
      <c r="G68" s="31">
        <v>7367337</v>
      </c>
      <c r="H68" s="32" t="s">
        <v>203</v>
      </c>
      <c r="I68" s="32" t="s">
        <v>203</v>
      </c>
      <c r="J68" s="32">
        <v>7859.1463709677409</v>
      </c>
      <c r="K68" s="32">
        <v>3528.538508064516</v>
      </c>
      <c r="L68" s="32">
        <v>11387.684879032257</v>
      </c>
    </row>
    <row r="69" spans="1:13">
      <c r="A69" s="45"/>
      <c r="B69" s="45" t="s">
        <v>112</v>
      </c>
      <c r="C69" s="22"/>
      <c r="D69" s="22"/>
      <c r="E69" s="22">
        <v>5084526</v>
      </c>
      <c r="F69" s="22">
        <v>2282811</v>
      </c>
      <c r="G69" s="63">
        <v>7367337</v>
      </c>
      <c r="H69" s="63"/>
      <c r="I69" s="63"/>
      <c r="J69" s="63">
        <v>7859.1463709677409</v>
      </c>
      <c r="K69" s="63">
        <v>3528.538508064516</v>
      </c>
      <c r="L69" s="63">
        <v>11387.684879032257</v>
      </c>
    </row>
    <row r="70" spans="1:13">
      <c r="A70" s="37">
        <v>21</v>
      </c>
      <c r="B70" s="30" t="s">
        <v>29</v>
      </c>
      <c r="C70" s="31">
        <v>0</v>
      </c>
      <c r="D70" s="31">
        <v>391792</v>
      </c>
      <c r="E70" s="31">
        <v>217601</v>
      </c>
      <c r="F70" s="31">
        <v>96518</v>
      </c>
      <c r="G70" s="31">
        <v>705911</v>
      </c>
      <c r="H70" s="32" t="s">
        <v>203</v>
      </c>
      <c r="I70" s="32">
        <v>605.5924731182796</v>
      </c>
      <c r="J70" s="32">
        <v>336.34563172043011</v>
      </c>
      <c r="K70" s="32">
        <v>149.18776881720427</v>
      </c>
      <c r="L70" s="32">
        <v>1091.1258736559139</v>
      </c>
    </row>
    <row r="71" spans="1:13">
      <c r="A71" s="45"/>
      <c r="B71" s="45" t="s">
        <v>114</v>
      </c>
      <c r="C71" s="22"/>
      <c r="D71" s="22"/>
      <c r="E71" s="22">
        <v>217601</v>
      </c>
      <c r="F71" s="22">
        <v>42467.92</v>
      </c>
      <c r="G71" s="63">
        <v>260068.91999999998</v>
      </c>
      <c r="H71" s="63"/>
      <c r="I71" s="63"/>
      <c r="J71" s="63">
        <v>336.34563172043011</v>
      </c>
      <c r="K71" s="63">
        <v>65.642618279569888</v>
      </c>
      <c r="L71" s="63">
        <v>401.98824999999999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54050.080000000002</v>
      </c>
      <c r="G72" s="63">
        <v>54050.080000000002</v>
      </c>
      <c r="H72" s="63"/>
      <c r="I72" s="63"/>
      <c r="J72" s="63"/>
      <c r="K72" s="63">
        <v>83.545150537634413</v>
      </c>
      <c r="L72" s="63">
        <v>83.545150537634413</v>
      </c>
    </row>
    <row r="73" spans="1:13">
      <c r="A73" s="36">
        <v>22</v>
      </c>
      <c r="B73" s="24" t="s">
        <v>30</v>
      </c>
      <c r="C73" s="25">
        <v>883108</v>
      </c>
      <c r="D73" s="25">
        <v>0</v>
      </c>
      <c r="E73" s="25">
        <v>2184379</v>
      </c>
      <c r="F73" s="25">
        <v>554437</v>
      </c>
      <c r="G73" s="25">
        <v>3621924</v>
      </c>
      <c r="H73" s="26">
        <v>1365.0190860215052</v>
      </c>
      <c r="I73" s="26" t="s">
        <v>203</v>
      </c>
      <c r="J73" s="26">
        <v>3376.3922715053759</v>
      </c>
      <c r="K73" s="26">
        <v>856.99267473118277</v>
      </c>
      <c r="L73" s="26">
        <v>5598.404032258064</v>
      </c>
    </row>
    <row r="74" spans="1:13">
      <c r="A74" s="45"/>
      <c r="B74" s="45" t="s">
        <v>115</v>
      </c>
      <c r="C74" s="22">
        <v>883108</v>
      </c>
      <c r="D74" s="22">
        <v>0</v>
      </c>
      <c r="E74" s="22">
        <v>2184379</v>
      </c>
      <c r="F74" s="22">
        <v>554437</v>
      </c>
      <c r="G74" s="63">
        <v>3621924</v>
      </c>
      <c r="H74" s="63">
        <v>1365.0190860215052</v>
      </c>
      <c r="I74" s="63"/>
      <c r="J74" s="63">
        <v>3376.3922715053759</v>
      </c>
      <c r="K74" s="63">
        <v>856.99267473118277</v>
      </c>
      <c r="L74" s="63">
        <v>5598.404032258064</v>
      </c>
    </row>
    <row r="75" spans="1:13">
      <c r="A75" s="37">
        <v>23</v>
      </c>
      <c r="B75" s="30" t="s">
        <v>31</v>
      </c>
      <c r="C75" s="31">
        <v>924939</v>
      </c>
      <c r="D75" s="31">
        <v>1664</v>
      </c>
      <c r="E75" s="31">
        <v>418877</v>
      </c>
      <c r="F75" s="31">
        <v>455742</v>
      </c>
      <c r="G75" s="31">
        <v>1801222</v>
      </c>
      <c r="H75" s="32">
        <v>1429.6772177419352</v>
      </c>
      <c r="I75" s="32">
        <v>2.5720430107526879</v>
      </c>
      <c r="J75" s="32">
        <v>647.45772849462355</v>
      </c>
      <c r="K75" s="32">
        <v>704.43991935483859</v>
      </c>
      <c r="L75" s="32">
        <v>2784.1469086021498</v>
      </c>
    </row>
    <row r="76" spans="1:13">
      <c r="A76" s="45"/>
      <c r="B76" s="45" t="s">
        <v>116</v>
      </c>
      <c r="C76" s="22">
        <v>924939</v>
      </c>
      <c r="D76" s="22">
        <v>1664</v>
      </c>
      <c r="E76" s="22">
        <v>75397.86</v>
      </c>
      <c r="F76" s="22">
        <v>39193.811999999998</v>
      </c>
      <c r="G76" s="63">
        <v>1041194.672</v>
      </c>
      <c r="H76" s="63">
        <v>1429.6772177419352</v>
      </c>
      <c r="I76" s="63">
        <v>2.5720430107526879</v>
      </c>
      <c r="J76" s="63">
        <v>116.54239112903225</v>
      </c>
      <c r="K76" s="63">
        <v>60.581833064516118</v>
      </c>
      <c r="L76" s="63">
        <v>1609.3734849462362</v>
      </c>
    </row>
    <row r="77" spans="1:13">
      <c r="A77" s="45"/>
      <c r="B77" s="45" t="s">
        <v>117</v>
      </c>
      <c r="C77" s="22"/>
      <c r="D77" s="22"/>
      <c r="E77" s="22">
        <v>343479.13999999996</v>
      </c>
      <c r="F77" s="22">
        <v>416548.18800000002</v>
      </c>
      <c r="G77" s="63">
        <v>760027.32799999998</v>
      </c>
      <c r="H77" s="63"/>
      <c r="I77" s="63"/>
      <c r="J77" s="63">
        <v>530.91533736559131</v>
      </c>
      <c r="K77" s="63">
        <v>643.85808629032249</v>
      </c>
      <c r="L77" s="63">
        <v>1174.7734236559138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145452</v>
      </c>
      <c r="F78" s="31">
        <v>174710</v>
      </c>
      <c r="G78" s="31">
        <v>320162</v>
      </c>
      <c r="H78" s="32" t="s">
        <v>203</v>
      </c>
      <c r="I78" s="32" t="s">
        <v>203</v>
      </c>
      <c r="J78" s="32">
        <v>224.82499999999999</v>
      </c>
      <c r="K78" s="32">
        <v>270.0490591397849</v>
      </c>
      <c r="L78" s="32">
        <v>494.87405913978489</v>
      </c>
    </row>
    <row r="79" spans="1:13">
      <c r="A79" s="45"/>
      <c r="B79" s="45" t="s">
        <v>118</v>
      </c>
      <c r="C79" s="22"/>
      <c r="D79" s="22"/>
      <c r="E79" s="22">
        <v>145452</v>
      </c>
      <c r="F79" s="22">
        <v>174710</v>
      </c>
      <c r="G79" s="22">
        <v>320162</v>
      </c>
      <c r="H79" s="63"/>
      <c r="I79" s="63"/>
      <c r="J79" s="63">
        <v>224.82499999999999</v>
      </c>
      <c r="K79" s="63">
        <v>270.0490591397849</v>
      </c>
      <c r="L79" s="63">
        <v>494.87405913978489</v>
      </c>
    </row>
    <row r="80" spans="1:13">
      <c r="A80" s="37">
        <v>25</v>
      </c>
      <c r="B80" s="30" t="s">
        <v>33</v>
      </c>
      <c r="C80" s="31">
        <v>309700</v>
      </c>
      <c r="D80" s="31">
        <v>0</v>
      </c>
      <c r="E80" s="31">
        <v>1670386</v>
      </c>
      <c r="F80" s="31">
        <v>657919</v>
      </c>
      <c r="G80" s="31">
        <v>2638005</v>
      </c>
      <c r="H80" s="32">
        <v>478.70295698924724</v>
      </c>
      <c r="I80" s="32" t="s">
        <v>203</v>
      </c>
      <c r="J80" s="32">
        <v>2581.9138440860215</v>
      </c>
      <c r="K80" s="32">
        <v>1016.9446908602149</v>
      </c>
      <c r="L80" s="32">
        <v>4077.5614919354839</v>
      </c>
    </row>
    <row r="81" spans="1:12">
      <c r="A81" s="45"/>
      <c r="B81" s="45" t="s">
        <v>119</v>
      </c>
      <c r="C81" s="22">
        <v>309700</v>
      </c>
      <c r="D81" s="22"/>
      <c r="E81" s="22">
        <v>305681</v>
      </c>
      <c r="F81" s="22">
        <v>336855</v>
      </c>
      <c r="G81" s="63">
        <v>952236</v>
      </c>
      <c r="H81" s="63">
        <v>478.70295698924724</v>
      </c>
      <c r="I81" s="63"/>
      <c r="J81" s="63">
        <v>472.49079301075267</v>
      </c>
      <c r="K81" s="63">
        <v>520.67641129032256</v>
      </c>
      <c r="L81" s="63">
        <v>1471.8701612903224</v>
      </c>
    </row>
    <row r="82" spans="1:12">
      <c r="A82" s="45"/>
      <c r="B82" s="45" t="s">
        <v>120</v>
      </c>
      <c r="C82" s="22"/>
      <c r="D82" s="22"/>
      <c r="E82" s="22">
        <v>973835</v>
      </c>
      <c r="F82" s="22">
        <v>321064</v>
      </c>
      <c r="G82" s="63">
        <v>1294899</v>
      </c>
      <c r="H82" s="63"/>
      <c r="I82" s="63"/>
      <c r="J82" s="63">
        <v>1505.2557123655913</v>
      </c>
      <c r="K82" s="63">
        <v>496.26827956989246</v>
      </c>
      <c r="L82" s="63">
        <v>2001.5239919354838</v>
      </c>
    </row>
    <row r="83" spans="1:12">
      <c r="A83" s="45"/>
      <c r="B83" s="45" t="s">
        <v>122</v>
      </c>
      <c r="C83" s="22"/>
      <c r="D83" s="22"/>
      <c r="E83" s="22">
        <v>20045</v>
      </c>
      <c r="F83" s="22"/>
      <c r="G83" s="63">
        <v>20045</v>
      </c>
      <c r="H83" s="63"/>
      <c r="I83" s="63"/>
      <c r="J83" s="63">
        <v>30.983534946236556</v>
      </c>
      <c r="K83" s="63"/>
      <c r="L83" s="63">
        <v>30.983534946236556</v>
      </c>
    </row>
    <row r="84" spans="1:12">
      <c r="A84" s="45"/>
      <c r="B84" s="45" t="s">
        <v>121</v>
      </c>
      <c r="C84" s="22"/>
      <c r="D84" s="22"/>
      <c r="E84" s="22">
        <v>360803</v>
      </c>
      <c r="F84" s="22"/>
      <c r="G84" s="63">
        <v>360803</v>
      </c>
      <c r="H84" s="63"/>
      <c r="I84" s="63"/>
      <c r="J84" s="63">
        <v>557.69280913978491</v>
      </c>
      <c r="K84" s="63"/>
      <c r="L84" s="63">
        <v>557.69280913978491</v>
      </c>
    </row>
    <row r="85" spans="1:12">
      <c r="A85" s="45"/>
      <c r="B85" s="45" t="s">
        <v>123</v>
      </c>
      <c r="C85" s="22"/>
      <c r="D85" s="22"/>
      <c r="E85" s="22">
        <v>8352</v>
      </c>
      <c r="F85" s="22"/>
      <c r="G85" s="63">
        <v>8352</v>
      </c>
      <c r="H85" s="63"/>
      <c r="I85" s="63"/>
      <c r="J85" s="63">
        <v>12.909677419354839</v>
      </c>
      <c r="K85" s="63"/>
      <c r="L85" s="63">
        <v>12.909677419354839</v>
      </c>
    </row>
    <row r="86" spans="1:12">
      <c r="A86" s="45"/>
      <c r="B86" s="45" t="s">
        <v>210</v>
      </c>
      <c r="C86" s="22"/>
      <c r="D86" s="22"/>
      <c r="E86" s="22">
        <v>1670</v>
      </c>
      <c r="F86" s="22"/>
      <c r="G86" s="63"/>
      <c r="H86" s="63"/>
      <c r="I86" s="63"/>
      <c r="J86" s="63">
        <v>2.581317204301075</v>
      </c>
      <c r="K86" s="63"/>
      <c r="L86" s="63">
        <v>2.581317204301075</v>
      </c>
    </row>
    <row r="87" spans="1:12">
      <c r="A87" s="37">
        <v>26</v>
      </c>
      <c r="B87" s="30" t="s">
        <v>34</v>
      </c>
      <c r="C87" s="31">
        <v>0</v>
      </c>
      <c r="D87" s="31">
        <v>0</v>
      </c>
      <c r="E87" s="31">
        <v>1540651</v>
      </c>
      <c r="F87" s="31">
        <v>782732</v>
      </c>
      <c r="G87" s="31">
        <v>2323383</v>
      </c>
      <c r="H87" s="32" t="s">
        <v>203</v>
      </c>
      <c r="I87" s="32" t="s">
        <v>203</v>
      </c>
      <c r="J87" s="32">
        <v>2381.3825940860215</v>
      </c>
      <c r="K87" s="32">
        <v>1209.868010752688</v>
      </c>
      <c r="L87" s="32">
        <v>3591.2506048387095</v>
      </c>
    </row>
    <row r="88" spans="1:12">
      <c r="A88" s="45"/>
      <c r="B88" s="45" t="s">
        <v>124</v>
      </c>
      <c r="C88" s="22"/>
      <c r="D88" s="22"/>
      <c r="E88" s="22">
        <v>773715</v>
      </c>
      <c r="F88" s="22">
        <v>508932</v>
      </c>
      <c r="G88" s="63">
        <v>1282647</v>
      </c>
      <c r="H88" s="63"/>
      <c r="I88" s="63"/>
      <c r="J88" s="63">
        <v>1195.9304435483868</v>
      </c>
      <c r="K88" s="63">
        <v>786.65564516129018</v>
      </c>
      <c r="L88" s="63">
        <v>1982.5860887096769</v>
      </c>
    </row>
    <row r="89" spans="1:12">
      <c r="A89" s="45"/>
      <c r="B89" s="45" t="s">
        <v>127</v>
      </c>
      <c r="C89" s="22"/>
      <c r="D89" s="22"/>
      <c r="E89" s="22">
        <v>527673</v>
      </c>
      <c r="F89" s="22">
        <v>212903</v>
      </c>
      <c r="G89" s="63">
        <v>740576</v>
      </c>
      <c r="H89" s="63"/>
      <c r="I89" s="63"/>
      <c r="J89" s="63">
        <v>815.62358870967739</v>
      </c>
      <c r="K89" s="63">
        <v>329.08393817204302</v>
      </c>
      <c r="L89" s="63">
        <v>1144.7075268817205</v>
      </c>
    </row>
    <row r="90" spans="1:12">
      <c r="A90" s="45"/>
      <c r="B90" s="45" t="s">
        <v>125</v>
      </c>
      <c r="C90" s="22"/>
      <c r="D90" s="22"/>
      <c r="E90" s="22">
        <v>161460</v>
      </c>
      <c r="F90" s="22">
        <v>2192</v>
      </c>
      <c r="G90" s="63">
        <v>163652</v>
      </c>
      <c r="H90" s="63"/>
      <c r="I90" s="63"/>
      <c r="J90" s="63">
        <v>249.56854838709677</v>
      </c>
      <c r="K90" s="63">
        <v>3.3881720430107527</v>
      </c>
      <c r="L90" s="63">
        <v>252.95672043010751</v>
      </c>
    </row>
    <row r="91" spans="1:12">
      <c r="A91" s="45"/>
      <c r="B91" s="45" t="s">
        <v>126</v>
      </c>
      <c r="C91" s="22"/>
      <c r="D91" s="22"/>
      <c r="E91" s="22">
        <v>13404</v>
      </c>
      <c r="F91" s="22"/>
      <c r="G91" s="63">
        <v>13404</v>
      </c>
      <c r="H91" s="63"/>
      <c r="I91" s="63"/>
      <c r="J91" s="63">
        <v>20.718548387096771</v>
      </c>
      <c r="K91" s="63"/>
      <c r="L91" s="63">
        <v>20.718548387096771</v>
      </c>
    </row>
    <row r="92" spans="1:12">
      <c r="A92" s="45"/>
      <c r="B92" s="45" t="s">
        <v>128</v>
      </c>
      <c r="C92" s="22"/>
      <c r="D92" s="22"/>
      <c r="E92" s="22">
        <v>23726</v>
      </c>
      <c r="F92" s="22">
        <v>31857</v>
      </c>
      <c r="G92" s="63">
        <v>55583</v>
      </c>
      <c r="H92" s="63"/>
      <c r="I92" s="63"/>
      <c r="J92" s="63">
        <v>36.673252688172042</v>
      </c>
      <c r="K92" s="63">
        <v>49.241330645161291</v>
      </c>
      <c r="L92" s="63">
        <v>85.914583333333326</v>
      </c>
    </row>
    <row r="93" spans="1:12">
      <c r="A93" s="45"/>
      <c r="B93" s="45" t="s">
        <v>129</v>
      </c>
      <c r="C93" s="22"/>
      <c r="D93" s="22"/>
      <c r="E93" s="22">
        <v>40673</v>
      </c>
      <c r="F93" s="22">
        <v>26848</v>
      </c>
      <c r="G93" s="63">
        <v>67521</v>
      </c>
      <c r="H93" s="63"/>
      <c r="I93" s="63"/>
      <c r="J93" s="63">
        <v>62.868212365591397</v>
      </c>
      <c r="K93" s="63">
        <v>41.49892473118279</v>
      </c>
      <c r="L93" s="63">
        <v>104.36713709677419</v>
      </c>
    </row>
    <row r="94" spans="1:12">
      <c r="A94" s="37">
        <v>27</v>
      </c>
      <c r="B94" s="30" t="s">
        <v>35</v>
      </c>
      <c r="C94" s="31">
        <v>491899</v>
      </c>
      <c r="D94" s="31">
        <v>0</v>
      </c>
      <c r="E94" s="31">
        <v>642328</v>
      </c>
      <c r="F94" s="31">
        <v>537124</v>
      </c>
      <c r="G94" s="31">
        <v>1671351</v>
      </c>
      <c r="H94" s="32">
        <v>760.32775537634404</v>
      </c>
      <c r="I94" s="32" t="s">
        <v>203</v>
      </c>
      <c r="J94" s="32">
        <v>992.8456989247311</v>
      </c>
      <c r="K94" s="32">
        <v>830.23198924731184</v>
      </c>
      <c r="L94" s="32">
        <v>2583.4054435483872</v>
      </c>
    </row>
    <row r="95" spans="1:12">
      <c r="A95" s="45"/>
      <c r="B95" s="45" t="s">
        <v>130</v>
      </c>
      <c r="C95" s="22">
        <v>491899</v>
      </c>
      <c r="D95" s="22">
        <v>0</v>
      </c>
      <c r="E95" s="22">
        <v>642328</v>
      </c>
      <c r="F95" s="22">
        <v>537124</v>
      </c>
      <c r="G95" s="63">
        <v>1671351</v>
      </c>
      <c r="H95" s="63">
        <v>760.32775537634404</v>
      </c>
      <c r="I95" s="63"/>
      <c r="J95" s="63">
        <v>992.8456989247311</v>
      </c>
      <c r="K95" s="63">
        <v>830.23198924731184</v>
      </c>
      <c r="L95" s="63">
        <v>2583.4054435483872</v>
      </c>
    </row>
    <row r="96" spans="1:12">
      <c r="A96" s="37">
        <v>28</v>
      </c>
      <c r="B96" s="30" t="s">
        <v>36</v>
      </c>
      <c r="C96" s="31">
        <v>343017</v>
      </c>
      <c r="D96" s="31">
        <v>0</v>
      </c>
      <c r="E96" s="31">
        <v>1344006</v>
      </c>
      <c r="F96" s="31">
        <v>615761</v>
      </c>
      <c r="G96" s="31">
        <v>2302784</v>
      </c>
      <c r="H96" s="32">
        <v>530.20100806451615</v>
      </c>
      <c r="I96" s="32" t="s">
        <v>203</v>
      </c>
      <c r="J96" s="32">
        <v>2077.428629032258</v>
      </c>
      <c r="K96" s="32">
        <v>951.78111559139779</v>
      </c>
      <c r="L96" s="32">
        <v>3559.4107526881717</v>
      </c>
    </row>
    <row r="97" spans="1:12">
      <c r="A97" s="45"/>
      <c r="B97" s="45" t="s">
        <v>131</v>
      </c>
      <c r="C97" s="22">
        <v>343017</v>
      </c>
      <c r="D97" s="22"/>
      <c r="E97" s="22">
        <v>1259334</v>
      </c>
      <c r="F97" s="22">
        <v>615761</v>
      </c>
      <c r="G97" s="63">
        <v>2218112</v>
      </c>
      <c r="H97" s="63">
        <v>530.20100806451615</v>
      </c>
      <c r="I97" s="63"/>
      <c r="J97" s="63">
        <v>1946.5512096774194</v>
      </c>
      <c r="K97" s="63">
        <v>951.78111559139779</v>
      </c>
      <c r="L97" s="63">
        <v>3428.5333333333333</v>
      </c>
    </row>
    <row r="98" spans="1:12">
      <c r="A98" s="45"/>
      <c r="B98" s="45" t="s">
        <v>97</v>
      </c>
      <c r="C98" s="22"/>
      <c r="D98" s="22"/>
      <c r="E98" s="22">
        <v>84672</v>
      </c>
      <c r="F98" s="22"/>
      <c r="G98" s="63">
        <v>84672</v>
      </c>
      <c r="H98" s="63"/>
      <c r="I98" s="63"/>
      <c r="J98" s="63">
        <v>130.87741935483871</v>
      </c>
      <c r="K98" s="63"/>
      <c r="L98" s="63">
        <v>130.87741935483871</v>
      </c>
    </row>
    <row r="99" spans="1:12">
      <c r="A99" s="37">
        <v>29</v>
      </c>
      <c r="B99" s="30" t="s">
        <v>37</v>
      </c>
      <c r="C99" s="31">
        <v>0</v>
      </c>
      <c r="D99" s="31">
        <v>0</v>
      </c>
      <c r="E99" s="31">
        <v>2783168</v>
      </c>
      <c r="F99" s="31">
        <v>1317492</v>
      </c>
      <c r="G99" s="31">
        <v>4100660</v>
      </c>
      <c r="H99" s="32" t="s">
        <v>203</v>
      </c>
      <c r="I99" s="32" t="s">
        <v>203</v>
      </c>
      <c r="J99" s="32">
        <v>4301.9397849462366</v>
      </c>
      <c r="K99" s="32">
        <v>2036.4459677419352</v>
      </c>
      <c r="L99" s="32">
        <v>6338.385752688172</v>
      </c>
    </row>
    <row r="100" spans="1:12">
      <c r="A100" s="45"/>
      <c r="B100" s="45" t="s">
        <v>132</v>
      </c>
      <c r="C100" s="22">
        <v>0</v>
      </c>
      <c r="D100" s="22">
        <v>0</v>
      </c>
      <c r="E100" s="22">
        <v>2783168</v>
      </c>
      <c r="F100" s="22">
        <v>1317492</v>
      </c>
      <c r="G100" s="22">
        <v>4100660</v>
      </c>
      <c r="H100" s="63"/>
      <c r="I100" s="63"/>
      <c r="J100" s="63">
        <v>4301.9397849462366</v>
      </c>
      <c r="K100" s="63">
        <v>2036.4459677419352</v>
      </c>
      <c r="L100" s="63">
        <v>6338.385752688172</v>
      </c>
    </row>
    <row r="101" spans="1:12">
      <c r="A101" s="37">
        <v>30</v>
      </c>
      <c r="B101" s="30" t="s">
        <v>38</v>
      </c>
      <c r="C101" s="31">
        <v>0</v>
      </c>
      <c r="D101" s="31">
        <v>0</v>
      </c>
      <c r="E101" s="31">
        <v>622303</v>
      </c>
      <c r="F101" s="46">
        <v>470481</v>
      </c>
      <c r="G101" s="31">
        <v>1092784</v>
      </c>
      <c r="H101" s="32" t="s">
        <v>203</v>
      </c>
      <c r="I101" s="32" t="s">
        <v>203</v>
      </c>
      <c r="J101" s="32">
        <v>961.89307795698915</v>
      </c>
      <c r="K101" s="32">
        <v>727.22197580645161</v>
      </c>
      <c r="L101" s="32">
        <v>1689.1150537634408</v>
      </c>
    </row>
    <row r="102" spans="1:12">
      <c r="A102" s="45"/>
      <c r="B102" s="45" t="s">
        <v>133</v>
      </c>
      <c r="C102" s="22"/>
      <c r="D102" s="22"/>
      <c r="E102" s="22">
        <v>622303</v>
      </c>
      <c r="F102" s="22">
        <v>470481</v>
      </c>
      <c r="G102" s="63">
        <v>1092784</v>
      </c>
      <c r="H102" s="63"/>
      <c r="I102" s="63"/>
      <c r="J102" s="63">
        <v>961.89307795698915</v>
      </c>
      <c r="K102" s="63">
        <v>727.22197580645161</v>
      </c>
      <c r="L102" s="63">
        <v>1689.1150537634408</v>
      </c>
    </row>
    <row r="103" spans="1:12">
      <c r="A103" s="36">
        <v>31</v>
      </c>
      <c r="B103" s="24" t="s">
        <v>39</v>
      </c>
      <c r="C103" s="25">
        <v>599126</v>
      </c>
      <c r="D103" s="25">
        <v>83251</v>
      </c>
      <c r="E103" s="25">
        <v>3984651</v>
      </c>
      <c r="F103" s="25">
        <v>1505559</v>
      </c>
      <c r="G103" s="25">
        <v>6172587</v>
      </c>
      <c r="H103" s="26">
        <v>926.0684139784945</v>
      </c>
      <c r="I103" s="26">
        <v>128.68098118279568</v>
      </c>
      <c r="J103" s="26">
        <v>6159.0707661290317</v>
      </c>
      <c r="K103" s="26">
        <v>2327.1409274193547</v>
      </c>
      <c r="L103" s="26">
        <v>9540.9610887096751</v>
      </c>
    </row>
    <row r="104" spans="1:12">
      <c r="A104" s="45"/>
      <c r="B104" s="45" t="s">
        <v>134</v>
      </c>
      <c r="C104" s="22">
        <v>599126</v>
      </c>
      <c r="D104" s="22">
        <v>83251</v>
      </c>
      <c r="E104" s="22">
        <v>3984651</v>
      </c>
      <c r="F104" s="22">
        <v>1505559</v>
      </c>
      <c r="G104" s="63">
        <v>6172587</v>
      </c>
      <c r="H104" s="63">
        <v>926.0684139784945</v>
      </c>
      <c r="I104" s="63"/>
      <c r="J104" s="63">
        <v>6159.0707661290317</v>
      </c>
      <c r="K104" s="63">
        <v>2327.1409274193547</v>
      </c>
      <c r="L104" s="63">
        <v>9412.2801075268799</v>
      </c>
    </row>
    <row r="105" spans="1:12">
      <c r="A105" s="37">
        <v>32</v>
      </c>
      <c r="B105" s="30" t="s">
        <v>40</v>
      </c>
      <c r="C105" s="31">
        <v>0</v>
      </c>
      <c r="D105" s="31">
        <v>0</v>
      </c>
      <c r="E105" s="31">
        <v>402912</v>
      </c>
      <c r="F105" s="47">
        <v>53520</v>
      </c>
      <c r="G105" s="31">
        <v>456432</v>
      </c>
      <c r="H105" s="32" t="s">
        <v>203</v>
      </c>
      <c r="I105" s="32" t="s">
        <v>203</v>
      </c>
      <c r="J105" s="32">
        <v>622.78064516129018</v>
      </c>
      <c r="K105" s="32">
        <v>82.725806451612897</v>
      </c>
      <c r="L105" s="32">
        <v>705.50645161290311</v>
      </c>
    </row>
    <row r="106" spans="1:12" ht="30">
      <c r="A106" s="45"/>
      <c r="B106" s="48" t="s">
        <v>135</v>
      </c>
      <c r="C106" s="22"/>
      <c r="D106" s="22"/>
      <c r="E106" s="22">
        <v>402912</v>
      </c>
      <c r="F106" s="22">
        <v>53520</v>
      </c>
      <c r="G106" s="63">
        <v>456432</v>
      </c>
      <c r="H106" s="63"/>
      <c r="I106" s="63"/>
      <c r="J106" s="63">
        <v>622.78064516129018</v>
      </c>
      <c r="K106" s="63">
        <v>82.725806451612897</v>
      </c>
      <c r="L106" s="63">
        <v>705.50645161290311</v>
      </c>
    </row>
    <row r="107" spans="1:12">
      <c r="A107" s="36">
        <v>33</v>
      </c>
      <c r="B107" s="24" t="s">
        <v>41</v>
      </c>
      <c r="C107" s="25">
        <v>183554</v>
      </c>
      <c r="D107" s="25">
        <v>0</v>
      </c>
      <c r="E107" s="25">
        <v>111409</v>
      </c>
      <c r="F107" s="25">
        <v>99587</v>
      </c>
      <c r="G107" s="25">
        <v>394550</v>
      </c>
      <c r="H107" s="26">
        <v>283.7192204301075</v>
      </c>
      <c r="I107" s="26" t="s">
        <v>203</v>
      </c>
      <c r="J107" s="26">
        <v>172.20477150537633</v>
      </c>
      <c r="K107" s="26">
        <v>153.93151881720428</v>
      </c>
      <c r="L107" s="26">
        <v>609.85551075268813</v>
      </c>
    </row>
    <row r="108" spans="1:12">
      <c r="A108" s="45"/>
      <c r="B108" s="45" t="s">
        <v>136</v>
      </c>
      <c r="C108" s="22">
        <v>183554</v>
      </c>
      <c r="D108" s="22">
        <v>0</v>
      </c>
      <c r="E108" s="22">
        <v>111409</v>
      </c>
      <c r="F108" s="22">
        <v>99587</v>
      </c>
      <c r="G108" s="63">
        <v>394550</v>
      </c>
      <c r="H108" s="63">
        <v>283.7192204301075</v>
      </c>
      <c r="I108" s="63"/>
      <c r="J108" s="63">
        <v>172.20477150537633</v>
      </c>
      <c r="K108" s="63">
        <v>153.93151881720428</v>
      </c>
      <c r="L108" s="63">
        <v>609.85551075268813</v>
      </c>
    </row>
    <row r="109" spans="1:12">
      <c r="A109" s="37">
        <v>34</v>
      </c>
      <c r="B109" s="30" t="s">
        <v>42</v>
      </c>
      <c r="C109" s="31">
        <v>0</v>
      </c>
      <c r="D109" s="31">
        <v>0</v>
      </c>
      <c r="E109" s="31">
        <v>238985</v>
      </c>
      <c r="F109" s="31">
        <v>49267</v>
      </c>
      <c r="G109" s="31">
        <v>288252</v>
      </c>
      <c r="H109" s="32" t="s">
        <v>203</v>
      </c>
      <c r="I109" s="32" t="s">
        <v>203</v>
      </c>
      <c r="J109" s="32">
        <v>369.39885752688167</v>
      </c>
      <c r="K109" s="32">
        <v>76.151948924731172</v>
      </c>
      <c r="L109" s="32">
        <v>445.55080645161286</v>
      </c>
    </row>
    <row r="110" spans="1:12" ht="30">
      <c r="A110" s="45"/>
      <c r="B110" s="48" t="s">
        <v>138</v>
      </c>
      <c r="C110" s="22"/>
      <c r="D110" s="22"/>
      <c r="E110" s="22">
        <v>57356.4</v>
      </c>
      <c r="F110" s="22">
        <v>3005.2869999999998</v>
      </c>
      <c r="G110" s="63">
        <v>60361.686999999998</v>
      </c>
      <c r="H110" s="63"/>
      <c r="I110" s="63"/>
      <c r="J110" s="63">
        <v>88.655725806451613</v>
      </c>
      <c r="K110" s="63">
        <v>4.6452688844086021</v>
      </c>
      <c r="L110" s="63">
        <v>93.300994690860222</v>
      </c>
    </row>
    <row r="111" spans="1:12" ht="30" customHeight="1">
      <c r="A111" s="45"/>
      <c r="B111" s="45" t="s">
        <v>137</v>
      </c>
      <c r="C111" s="22"/>
      <c r="D111" s="22"/>
      <c r="E111" s="22">
        <v>181628.6</v>
      </c>
      <c r="F111" s="22">
        <v>46261.713000000003</v>
      </c>
      <c r="G111" s="63">
        <v>227890.31300000002</v>
      </c>
      <c r="H111" s="63"/>
      <c r="I111" s="63"/>
      <c r="J111" s="63">
        <v>280.74313172043009</v>
      </c>
      <c r="K111" s="63">
        <v>71.506680040322578</v>
      </c>
      <c r="L111" s="63">
        <v>352.24981176075266</v>
      </c>
    </row>
    <row r="112" spans="1:12">
      <c r="A112" s="37">
        <v>35</v>
      </c>
      <c r="B112" s="30" t="s">
        <v>43</v>
      </c>
      <c r="C112" s="31">
        <v>0</v>
      </c>
      <c r="D112" s="31">
        <v>227252</v>
      </c>
      <c r="E112" s="31">
        <v>642794</v>
      </c>
      <c r="F112" s="31">
        <v>636806</v>
      </c>
      <c r="G112" s="31">
        <v>1506852</v>
      </c>
      <c r="H112" s="32" t="s">
        <v>203</v>
      </c>
      <c r="I112" s="32">
        <v>351.26317204301074</v>
      </c>
      <c r="J112" s="32">
        <v>993.56599462365591</v>
      </c>
      <c r="K112" s="32">
        <v>984.31034946236548</v>
      </c>
      <c r="L112" s="32">
        <v>2329.139516129032</v>
      </c>
    </row>
    <row r="113" spans="1:12">
      <c r="A113" s="45"/>
      <c r="B113" s="45" t="s">
        <v>139</v>
      </c>
      <c r="C113" s="22"/>
      <c r="D113" s="22">
        <v>227252</v>
      </c>
      <c r="E113" s="22">
        <v>642794</v>
      </c>
      <c r="F113" s="22">
        <v>636806</v>
      </c>
      <c r="G113" s="63">
        <v>1506852</v>
      </c>
      <c r="H113" s="63"/>
      <c r="I113" s="63">
        <v>351.26317204301074</v>
      </c>
      <c r="J113" s="63">
        <v>993.56599462365591</v>
      </c>
      <c r="K113" s="63">
        <v>984.31034946236548</v>
      </c>
      <c r="L113" s="63">
        <v>2329.139516129032</v>
      </c>
    </row>
    <row r="114" spans="1:12">
      <c r="A114" s="37">
        <v>36</v>
      </c>
      <c r="B114" s="30" t="s">
        <v>44</v>
      </c>
      <c r="C114" s="31">
        <v>0</v>
      </c>
      <c r="D114" s="31">
        <v>0</v>
      </c>
      <c r="E114" s="31">
        <v>401321</v>
      </c>
      <c r="F114" s="31">
        <v>356332</v>
      </c>
      <c r="G114" s="31">
        <v>757653</v>
      </c>
      <c r="H114" s="32" t="s">
        <v>203</v>
      </c>
      <c r="I114" s="32" t="s">
        <v>203</v>
      </c>
      <c r="J114" s="32">
        <v>620.32143817204292</v>
      </c>
      <c r="K114" s="32">
        <v>550.7819892473118</v>
      </c>
      <c r="L114" s="32">
        <v>1171.1034274193548</v>
      </c>
    </row>
    <row r="115" spans="1:12">
      <c r="A115" s="45"/>
      <c r="B115" s="45" t="s">
        <v>140</v>
      </c>
      <c r="C115" s="22"/>
      <c r="D115" s="22"/>
      <c r="E115" s="22">
        <v>401321</v>
      </c>
      <c r="F115" s="22">
        <v>356332</v>
      </c>
      <c r="G115" s="63">
        <v>757653</v>
      </c>
      <c r="H115" s="63"/>
      <c r="I115" s="63"/>
      <c r="J115" s="63">
        <v>620.32143817204292</v>
      </c>
      <c r="K115" s="63">
        <v>550.7819892473118</v>
      </c>
      <c r="L115" s="63">
        <v>1171.1034274193548</v>
      </c>
    </row>
    <row r="116" spans="1:12">
      <c r="A116" s="37">
        <v>37</v>
      </c>
      <c r="B116" s="30" t="s">
        <v>45</v>
      </c>
      <c r="C116" s="31">
        <v>157575</v>
      </c>
      <c r="D116" s="31">
        <v>0</v>
      </c>
      <c r="E116" s="31">
        <v>955290</v>
      </c>
      <c r="F116" s="31">
        <v>239003</v>
      </c>
      <c r="G116" s="31">
        <v>1351868</v>
      </c>
      <c r="H116" s="32">
        <v>243.5635080645161</v>
      </c>
      <c r="I116" s="32" t="s">
        <v>203</v>
      </c>
      <c r="J116" s="32">
        <v>1476.5907258064515</v>
      </c>
      <c r="K116" s="32">
        <v>369.42668010752686</v>
      </c>
      <c r="L116" s="32">
        <v>2089.5809139784942</v>
      </c>
    </row>
    <row r="117" spans="1:12">
      <c r="A117" s="45"/>
      <c r="B117" s="45" t="s">
        <v>146</v>
      </c>
      <c r="C117" s="22">
        <v>157575</v>
      </c>
      <c r="D117" s="22"/>
      <c r="E117" s="22">
        <v>280760</v>
      </c>
      <c r="F117" s="22">
        <v>62141</v>
      </c>
      <c r="G117" s="63">
        <v>500476</v>
      </c>
      <c r="H117" s="63">
        <v>243.5635080645161</v>
      </c>
      <c r="I117" s="63"/>
      <c r="J117" s="63">
        <v>433.97043010752685</v>
      </c>
      <c r="K117" s="63">
        <v>96.051276881720412</v>
      </c>
      <c r="L117" s="63">
        <v>773.58521505376348</v>
      </c>
    </row>
    <row r="118" spans="1:12">
      <c r="A118" s="45"/>
      <c r="B118" s="45" t="s">
        <v>141</v>
      </c>
      <c r="C118" s="22"/>
      <c r="D118" s="22"/>
      <c r="E118" s="22">
        <v>91517</v>
      </c>
      <c r="F118" s="22"/>
      <c r="G118" s="63">
        <v>91517</v>
      </c>
      <c r="H118" s="63"/>
      <c r="I118" s="63"/>
      <c r="J118" s="63">
        <v>141.45772849462364</v>
      </c>
      <c r="K118" s="63"/>
      <c r="L118" s="63">
        <v>141.45772849462364</v>
      </c>
    </row>
    <row r="119" spans="1:12">
      <c r="A119" s="45"/>
      <c r="B119" s="45" t="s">
        <v>142</v>
      </c>
      <c r="C119" s="22"/>
      <c r="D119" s="22"/>
      <c r="E119" s="22">
        <v>13756</v>
      </c>
      <c r="F119" s="22"/>
      <c r="G119" s="63">
        <v>13756</v>
      </c>
      <c r="H119" s="63"/>
      <c r="I119" s="63"/>
      <c r="J119" s="63">
        <v>21.262634408602146</v>
      </c>
      <c r="K119" s="63"/>
      <c r="L119" s="63">
        <v>21.262634408602146</v>
      </c>
    </row>
    <row r="120" spans="1:12">
      <c r="A120" s="45"/>
      <c r="B120" s="45" t="s">
        <v>143</v>
      </c>
      <c r="C120" s="22"/>
      <c r="D120" s="22"/>
      <c r="E120" s="22">
        <v>34581</v>
      </c>
      <c r="F120" s="22">
        <v>19622</v>
      </c>
      <c r="G120" s="63">
        <v>54203</v>
      </c>
      <c r="H120" s="63"/>
      <c r="I120" s="63"/>
      <c r="J120" s="63">
        <v>53.451814516129026</v>
      </c>
      <c r="K120" s="63">
        <v>30.329704301075267</v>
      </c>
      <c r="L120" s="63">
        <v>83.781518817204301</v>
      </c>
    </row>
    <row r="121" spans="1:12">
      <c r="A121" s="45"/>
      <c r="B121" s="45" t="s">
        <v>144</v>
      </c>
      <c r="C121" s="22"/>
      <c r="D121" s="22"/>
      <c r="E121" s="22">
        <v>29232</v>
      </c>
      <c r="F121" s="22">
        <v>29876</v>
      </c>
      <c r="G121" s="63">
        <v>59108</v>
      </c>
      <c r="H121" s="63"/>
      <c r="I121" s="63"/>
      <c r="J121" s="63">
        <v>45.183870967741932</v>
      </c>
      <c r="K121" s="63">
        <v>46.17930107526881</v>
      </c>
      <c r="L121" s="63">
        <v>91.363172043010735</v>
      </c>
    </row>
    <row r="122" spans="1:12">
      <c r="A122" s="45"/>
      <c r="B122" s="45" t="s">
        <v>145</v>
      </c>
      <c r="C122" s="22"/>
      <c r="D122" s="22"/>
      <c r="E122" s="22">
        <v>56458</v>
      </c>
      <c r="F122" s="22">
        <v>77556</v>
      </c>
      <c r="G122" s="63">
        <v>134014</v>
      </c>
      <c r="H122" s="63"/>
      <c r="I122" s="63"/>
      <c r="J122" s="63">
        <v>87.267069892473117</v>
      </c>
      <c r="K122" s="63">
        <v>119.8782258064516</v>
      </c>
      <c r="L122" s="63">
        <v>207.14529569892471</v>
      </c>
    </row>
    <row r="123" spans="1:12">
      <c r="A123" s="45"/>
      <c r="B123" s="45" t="s">
        <v>147</v>
      </c>
      <c r="C123" s="22"/>
      <c r="D123" s="22"/>
      <c r="E123" s="22">
        <v>448986</v>
      </c>
      <c r="F123" s="22">
        <v>49808</v>
      </c>
      <c r="G123" s="63">
        <v>498794</v>
      </c>
      <c r="H123" s="63"/>
      <c r="I123" s="63"/>
      <c r="J123" s="63">
        <v>693.99717741935478</v>
      </c>
      <c r="K123" s="63">
        <v>76.988172043010749</v>
      </c>
      <c r="L123" s="63">
        <v>770.98534946236555</v>
      </c>
    </row>
    <row r="124" spans="1:12">
      <c r="A124" s="37">
        <v>38</v>
      </c>
      <c r="B124" s="49" t="s">
        <v>46</v>
      </c>
      <c r="C124" s="50">
        <v>0</v>
      </c>
      <c r="D124" s="50">
        <v>0</v>
      </c>
      <c r="E124" s="50">
        <v>530073</v>
      </c>
      <c r="F124" s="50">
        <v>107616</v>
      </c>
      <c r="G124" s="31">
        <v>637689</v>
      </c>
      <c r="H124" s="51" t="s">
        <v>203</v>
      </c>
      <c r="I124" s="51" t="s">
        <v>203</v>
      </c>
      <c r="J124" s="32">
        <v>819.33326612903227</v>
      </c>
      <c r="K124" s="32">
        <v>166.34193548387097</v>
      </c>
      <c r="L124" s="32">
        <v>985.67520161290327</v>
      </c>
    </row>
    <row r="125" spans="1:12" ht="30">
      <c r="A125" s="45"/>
      <c r="B125" s="48" t="s">
        <v>148</v>
      </c>
      <c r="C125" s="22"/>
      <c r="D125" s="22"/>
      <c r="E125" s="22">
        <v>530073</v>
      </c>
      <c r="F125" s="22">
        <v>107616</v>
      </c>
      <c r="G125" s="63">
        <v>637689</v>
      </c>
      <c r="H125" s="63"/>
      <c r="I125" s="63"/>
      <c r="J125" s="63">
        <v>819.33326612903227</v>
      </c>
      <c r="K125" s="63">
        <v>166.34193548387097</v>
      </c>
      <c r="L125" s="63">
        <v>985.67520161290327</v>
      </c>
    </row>
    <row r="126" spans="1:12">
      <c r="A126" s="37">
        <v>39</v>
      </c>
      <c r="B126" s="30" t="s">
        <v>47</v>
      </c>
      <c r="C126" s="31">
        <v>157690</v>
      </c>
      <c r="D126" s="31">
        <v>0</v>
      </c>
      <c r="E126" s="31">
        <v>2870684</v>
      </c>
      <c r="F126" s="31">
        <v>2042005</v>
      </c>
      <c r="G126" s="31">
        <v>5070379</v>
      </c>
      <c r="H126" s="32">
        <v>243.74126344086019</v>
      </c>
      <c r="I126" s="32" t="s">
        <v>203</v>
      </c>
      <c r="J126" s="32">
        <v>4437.2131720430107</v>
      </c>
      <c r="K126" s="32">
        <v>3156.3249327956987</v>
      </c>
      <c r="L126" s="32">
        <v>7837.2793682795691</v>
      </c>
    </row>
    <row r="127" spans="1:12">
      <c r="A127" s="45"/>
      <c r="B127" s="45" t="s">
        <v>149</v>
      </c>
      <c r="C127" s="22">
        <v>157690</v>
      </c>
      <c r="D127" s="22">
        <v>0</v>
      </c>
      <c r="E127" s="22">
        <v>2870684</v>
      </c>
      <c r="F127" s="22">
        <v>2042005</v>
      </c>
      <c r="G127" s="63">
        <v>5070379</v>
      </c>
      <c r="H127" s="63">
        <v>243.74126344086019</v>
      </c>
      <c r="I127" s="63"/>
      <c r="J127" s="63">
        <v>4437.2131720430107</v>
      </c>
      <c r="K127" s="63">
        <v>3156.3249327956987</v>
      </c>
      <c r="L127" s="63">
        <v>7837.2793682795691</v>
      </c>
    </row>
    <row r="128" spans="1:12">
      <c r="A128" s="37">
        <v>40</v>
      </c>
      <c r="B128" s="30" t="s">
        <v>48</v>
      </c>
      <c r="C128" s="31">
        <v>829368</v>
      </c>
      <c r="D128" s="31">
        <v>0</v>
      </c>
      <c r="E128" s="31">
        <v>7541162.7199999997</v>
      </c>
      <c r="F128" s="31">
        <v>2093612</v>
      </c>
      <c r="G128" s="31">
        <v>10464142.719999999</v>
      </c>
      <c r="H128" s="32">
        <v>1281.9532258064514</v>
      </c>
      <c r="I128" s="32" t="s">
        <v>203</v>
      </c>
      <c r="J128" s="32">
        <v>11656.367107526881</v>
      </c>
      <c r="K128" s="32">
        <v>3236.0938172043006</v>
      </c>
      <c r="L128" s="32">
        <v>16174.414150537634</v>
      </c>
    </row>
    <row r="129" spans="1:12">
      <c r="A129" s="45"/>
      <c r="B129" s="45" t="s">
        <v>150</v>
      </c>
      <c r="C129" s="22">
        <v>829368</v>
      </c>
      <c r="D129" s="22"/>
      <c r="E129" s="22">
        <v>3091876.7151999995</v>
      </c>
      <c r="F129" s="22">
        <v>690891.96000000008</v>
      </c>
      <c r="G129" s="63">
        <v>4612136.6751999995</v>
      </c>
      <c r="H129" s="63">
        <v>1281.9532258064514</v>
      </c>
      <c r="I129" s="63"/>
      <c r="J129" s="63">
        <v>4779.1105140860209</v>
      </c>
      <c r="K129" s="63">
        <v>1067.9109596774194</v>
      </c>
      <c r="L129" s="63">
        <v>7128.9746995698915</v>
      </c>
    </row>
    <row r="130" spans="1:12">
      <c r="A130" s="45"/>
      <c r="B130" s="45" t="s">
        <v>151</v>
      </c>
      <c r="C130" s="22"/>
      <c r="D130" s="22"/>
      <c r="E130" s="22">
        <v>4449286.0047999993</v>
      </c>
      <c r="F130" s="22">
        <v>1402720.04</v>
      </c>
      <c r="G130" s="63">
        <v>5852006.0447999993</v>
      </c>
      <c r="H130" s="63"/>
      <c r="I130" s="63"/>
      <c r="J130" s="63">
        <v>6877.2565934408585</v>
      </c>
      <c r="K130" s="63">
        <v>2168.1828575268814</v>
      </c>
      <c r="L130" s="63">
        <v>9045.4394509677404</v>
      </c>
    </row>
    <row r="131" spans="1:12">
      <c r="A131" s="37">
        <v>41</v>
      </c>
      <c r="B131" s="30" t="s">
        <v>49</v>
      </c>
      <c r="C131" s="31">
        <v>0</v>
      </c>
      <c r="D131" s="31">
        <v>0</v>
      </c>
      <c r="E131" s="31">
        <v>546540</v>
      </c>
      <c r="F131" s="31">
        <v>422097</v>
      </c>
      <c r="G131" s="31">
        <v>968637</v>
      </c>
      <c r="H131" s="32" t="s">
        <v>203</v>
      </c>
      <c r="I131" s="32" t="s">
        <v>203</v>
      </c>
      <c r="J131" s="32">
        <v>844.78629032258061</v>
      </c>
      <c r="K131" s="32">
        <v>652.4348790322581</v>
      </c>
      <c r="L131" s="32">
        <v>1497.2211693548388</v>
      </c>
    </row>
    <row r="132" spans="1:12">
      <c r="A132" s="45"/>
      <c r="B132" s="45" t="s">
        <v>152</v>
      </c>
      <c r="C132" s="22"/>
      <c r="D132" s="22"/>
      <c r="E132" s="22">
        <v>546540</v>
      </c>
      <c r="F132" s="22">
        <v>422097</v>
      </c>
      <c r="G132" s="63">
        <v>968637</v>
      </c>
      <c r="H132" s="63"/>
      <c r="I132" s="63"/>
      <c r="J132" s="63">
        <v>844.78629032258061</v>
      </c>
      <c r="K132" s="63">
        <v>652.4348790322581</v>
      </c>
      <c r="L132" s="63">
        <v>1497.2211693548388</v>
      </c>
    </row>
    <row r="133" spans="1:12">
      <c r="A133" s="37">
        <v>42</v>
      </c>
      <c r="B133" s="30" t="s">
        <v>50</v>
      </c>
      <c r="C133" s="52">
        <v>369965</v>
      </c>
      <c r="D133" s="31"/>
      <c r="E133" s="52">
        <v>2059963</v>
      </c>
      <c r="F133" s="52">
        <v>2012862</v>
      </c>
      <c r="G133" s="31">
        <v>4442790</v>
      </c>
      <c r="H133" s="32">
        <v>571.85450268817203</v>
      </c>
      <c r="I133" s="32" t="s">
        <v>203</v>
      </c>
      <c r="J133" s="32">
        <v>3184.0825940860213</v>
      </c>
      <c r="K133" s="32">
        <v>3111.2786290322574</v>
      </c>
      <c r="L133" s="32">
        <v>6867.2157258064508</v>
      </c>
    </row>
    <row r="134" spans="1:12">
      <c r="A134" s="45"/>
      <c r="B134" s="45" t="s">
        <v>153</v>
      </c>
      <c r="C134" s="22">
        <v>369965</v>
      </c>
      <c r="D134" s="22"/>
      <c r="E134" s="22">
        <v>184161</v>
      </c>
      <c r="F134" s="22">
        <v>341381</v>
      </c>
      <c r="G134" s="63">
        <v>895507</v>
      </c>
      <c r="H134" s="63">
        <v>571.85450268817203</v>
      </c>
      <c r="I134" s="63"/>
      <c r="J134" s="63">
        <v>284.65745967741935</v>
      </c>
      <c r="K134" s="63">
        <v>527.67224462365596</v>
      </c>
      <c r="L134" s="63">
        <v>1384.1842069892473</v>
      </c>
    </row>
    <row r="135" spans="1:12">
      <c r="A135" s="45"/>
      <c r="B135" s="45" t="s">
        <v>154</v>
      </c>
      <c r="C135" s="22"/>
      <c r="D135" s="22"/>
      <c r="E135" s="22">
        <v>886608</v>
      </c>
      <c r="F135" s="22">
        <v>957518</v>
      </c>
      <c r="G135" s="63">
        <v>1844126</v>
      </c>
      <c r="H135" s="63"/>
      <c r="I135" s="63"/>
      <c r="J135" s="63">
        <v>1370.4290322580646</v>
      </c>
      <c r="K135" s="63">
        <v>1480.0345430107525</v>
      </c>
      <c r="L135" s="63">
        <v>2850.4635752688173</v>
      </c>
    </row>
    <row r="136" spans="1:12">
      <c r="A136" s="45"/>
      <c r="B136" s="45" t="s">
        <v>155</v>
      </c>
      <c r="C136" s="22"/>
      <c r="D136" s="22"/>
      <c r="E136" s="22">
        <v>445982</v>
      </c>
      <c r="F136" s="22"/>
      <c r="G136" s="63">
        <v>445982</v>
      </c>
      <c r="H136" s="63"/>
      <c r="I136" s="63"/>
      <c r="J136" s="63">
        <v>689.35389784946233</v>
      </c>
      <c r="K136" s="63"/>
      <c r="L136" s="63">
        <v>689.35389784946233</v>
      </c>
    </row>
    <row r="137" spans="1:12">
      <c r="A137" s="45"/>
      <c r="B137" s="45" t="s">
        <v>199</v>
      </c>
      <c r="C137" s="22"/>
      <c r="D137" s="22"/>
      <c r="E137" s="22">
        <v>297253</v>
      </c>
      <c r="F137" s="22">
        <v>609697</v>
      </c>
      <c r="G137" s="63">
        <v>906950</v>
      </c>
      <c r="H137" s="63"/>
      <c r="I137" s="63"/>
      <c r="J137" s="63">
        <v>459.46364247311828</v>
      </c>
      <c r="K137" s="63">
        <v>942.4079973118279</v>
      </c>
      <c r="L137" s="63">
        <v>1401.8716397849462</v>
      </c>
    </row>
    <row r="138" spans="1:12">
      <c r="A138" s="45"/>
      <c r="B138" s="45" t="s">
        <v>200</v>
      </c>
      <c r="C138" s="22"/>
      <c r="D138" s="22"/>
      <c r="E138" s="22">
        <v>42847</v>
      </c>
      <c r="F138" s="22">
        <v>104266</v>
      </c>
      <c r="G138" s="63">
        <v>147113</v>
      </c>
      <c r="H138" s="63"/>
      <c r="I138" s="63"/>
      <c r="J138" s="63">
        <v>66.228561827956995</v>
      </c>
      <c r="K138" s="63">
        <v>161.1638440860215</v>
      </c>
      <c r="L138" s="63">
        <v>227.39240591397851</v>
      </c>
    </row>
    <row r="139" spans="1:12">
      <c r="A139" s="45"/>
      <c r="B139" s="45" t="s">
        <v>201</v>
      </c>
      <c r="C139" s="22"/>
      <c r="D139" s="22"/>
      <c r="E139" s="22">
        <v>203112</v>
      </c>
      <c r="F139" s="22"/>
      <c r="G139" s="63">
        <v>203112</v>
      </c>
      <c r="H139" s="63"/>
      <c r="I139" s="63"/>
      <c r="J139" s="63">
        <v>313.95</v>
      </c>
      <c r="K139" s="63"/>
      <c r="L139" s="63">
        <v>313.95</v>
      </c>
    </row>
    <row r="140" spans="1:12">
      <c r="A140" s="37">
        <v>43</v>
      </c>
      <c r="B140" s="30" t="s">
        <v>51</v>
      </c>
      <c r="C140" s="31">
        <v>1263574</v>
      </c>
      <c r="D140" s="31">
        <v>179854</v>
      </c>
      <c r="E140" s="52">
        <v>4268143</v>
      </c>
      <c r="F140" s="31">
        <v>965358</v>
      </c>
      <c r="G140" s="31">
        <v>6676929</v>
      </c>
      <c r="H140" s="32">
        <v>1953.1049731182793</v>
      </c>
      <c r="I140" s="32">
        <v>278.00013440860215</v>
      </c>
      <c r="J140" s="32">
        <v>6597.2640456989238</v>
      </c>
      <c r="K140" s="32">
        <v>1492.1528225806451</v>
      </c>
      <c r="L140" s="32">
        <v>10320.52197580645</v>
      </c>
    </row>
    <row r="141" spans="1:12">
      <c r="A141" s="45"/>
      <c r="B141" s="45" t="s">
        <v>156</v>
      </c>
      <c r="C141" s="22">
        <v>1263574</v>
      </c>
      <c r="D141" s="22">
        <v>179854</v>
      </c>
      <c r="E141" s="22">
        <v>2556912</v>
      </c>
      <c r="F141" s="22">
        <v>763793</v>
      </c>
      <c r="G141" s="63">
        <v>4764133</v>
      </c>
      <c r="H141" s="63">
        <v>1953.1049731182793</v>
      </c>
      <c r="I141" s="63">
        <v>278.00013440860215</v>
      </c>
      <c r="J141" s="63">
        <v>3952.2161290322574</v>
      </c>
      <c r="K141" s="63">
        <v>1180.5940188172042</v>
      </c>
      <c r="L141" s="63">
        <v>7363.9152553763433</v>
      </c>
    </row>
    <row r="142" spans="1:12">
      <c r="A142" s="45"/>
      <c r="B142" s="45" t="s">
        <v>157</v>
      </c>
      <c r="C142" s="22"/>
      <c r="D142" s="22"/>
      <c r="E142" s="22">
        <v>1671395</v>
      </c>
      <c r="F142" s="22">
        <v>184231</v>
      </c>
      <c r="G142" s="63">
        <v>1855626</v>
      </c>
      <c r="H142" s="63"/>
      <c r="I142" s="63"/>
      <c r="J142" s="63">
        <v>2583.473454301075</v>
      </c>
      <c r="K142" s="63">
        <v>284.76565860215049</v>
      </c>
      <c r="L142" s="63">
        <v>2868.2391129032253</v>
      </c>
    </row>
    <row r="143" spans="1:12">
      <c r="A143" s="45"/>
      <c r="B143" s="45" t="s">
        <v>197</v>
      </c>
      <c r="C143" s="22"/>
      <c r="D143" s="22"/>
      <c r="E143" s="22">
        <v>39836</v>
      </c>
      <c r="F143" s="22">
        <v>17334</v>
      </c>
      <c r="G143" s="63">
        <v>57170</v>
      </c>
      <c r="H143" s="63"/>
      <c r="I143" s="63"/>
      <c r="J143" s="63">
        <v>61.574462365591394</v>
      </c>
      <c r="K143" s="63">
        <v>26.793145161290319</v>
      </c>
      <c r="L143" s="63">
        <v>88.367607526881713</v>
      </c>
    </row>
    <row r="144" spans="1:12">
      <c r="A144" s="37">
        <v>44</v>
      </c>
      <c r="B144" s="30" t="s">
        <v>52</v>
      </c>
      <c r="C144" s="31">
        <v>0</v>
      </c>
      <c r="D144" s="31">
        <v>7932</v>
      </c>
      <c r="E144" s="53">
        <v>2750683</v>
      </c>
      <c r="F144" s="51">
        <v>2147907</v>
      </c>
      <c r="G144" s="31">
        <v>4906522</v>
      </c>
      <c r="H144" s="32" t="s">
        <v>203</v>
      </c>
      <c r="I144" s="32">
        <v>12.260483870967741</v>
      </c>
      <c r="J144" s="32">
        <v>4251.7277553763442</v>
      </c>
      <c r="K144" s="32">
        <v>3320.0175403225803</v>
      </c>
      <c r="L144" s="32">
        <v>7584.0057795698922</v>
      </c>
    </row>
    <row r="145" spans="1:12">
      <c r="A145" s="45"/>
      <c r="B145" s="45" t="s">
        <v>158</v>
      </c>
      <c r="C145" s="22">
        <v>0</v>
      </c>
      <c r="D145" s="22">
        <v>7932</v>
      </c>
      <c r="E145" s="22">
        <v>2750683</v>
      </c>
      <c r="F145" s="22">
        <v>2147907</v>
      </c>
      <c r="G145" s="22">
        <v>4906522</v>
      </c>
      <c r="H145" s="63"/>
      <c r="I145" s="63">
        <v>12.260483870967741</v>
      </c>
      <c r="J145" s="63">
        <v>4251.7277553763442</v>
      </c>
      <c r="K145" s="63">
        <v>3320.0175403225803</v>
      </c>
      <c r="L145" s="63">
        <v>7584.0057795698922</v>
      </c>
    </row>
    <row r="146" spans="1:12">
      <c r="A146" s="37">
        <v>45</v>
      </c>
      <c r="B146" s="30" t="s">
        <v>53</v>
      </c>
      <c r="C146" s="31">
        <v>0</v>
      </c>
      <c r="D146" s="31">
        <v>0</v>
      </c>
      <c r="E146" s="52">
        <v>1188505</v>
      </c>
      <c r="F146" s="31">
        <v>668425</v>
      </c>
      <c r="G146" s="31">
        <v>1856930</v>
      </c>
      <c r="H146" s="32" t="s">
        <v>203</v>
      </c>
      <c r="I146" s="32" t="s">
        <v>203</v>
      </c>
      <c r="J146" s="32">
        <v>1837.0709005376341</v>
      </c>
      <c r="K146" s="32">
        <v>1033.1838037634407</v>
      </c>
      <c r="L146" s="32">
        <v>2870.2547043010745</v>
      </c>
    </row>
    <row r="147" spans="1:12">
      <c r="A147" s="45"/>
      <c r="B147" s="45" t="s">
        <v>159</v>
      </c>
      <c r="C147" s="22"/>
      <c r="D147" s="22"/>
      <c r="E147" s="22">
        <v>1188505</v>
      </c>
      <c r="F147" s="22">
        <v>668425</v>
      </c>
      <c r="G147" s="63">
        <v>1856930</v>
      </c>
      <c r="H147" s="63"/>
      <c r="I147" s="63"/>
      <c r="J147" s="63">
        <v>1837.0709005376341</v>
      </c>
      <c r="K147" s="63">
        <v>1033.1838037634407</v>
      </c>
      <c r="L147" s="63">
        <v>2870.2547043010745</v>
      </c>
    </row>
    <row r="148" spans="1:12">
      <c r="A148" s="37">
        <v>46</v>
      </c>
      <c r="B148" s="30" t="s">
        <v>54</v>
      </c>
      <c r="C148" s="31">
        <v>86521</v>
      </c>
      <c r="D148" s="31">
        <v>0</v>
      </c>
      <c r="E148" s="31">
        <v>2718427</v>
      </c>
      <c r="F148" s="31">
        <v>845236</v>
      </c>
      <c r="G148" s="31">
        <v>3650184</v>
      </c>
      <c r="H148" s="32">
        <v>133.73541666666665</v>
      </c>
      <c r="I148" s="32" t="s">
        <v>203</v>
      </c>
      <c r="J148" s="32">
        <v>4201.8696908602151</v>
      </c>
      <c r="K148" s="32">
        <v>1306.4803763440859</v>
      </c>
      <c r="L148" s="32">
        <v>5642.0854838709674</v>
      </c>
    </row>
    <row r="149" spans="1:12">
      <c r="A149" s="45"/>
      <c r="B149" s="45" t="s">
        <v>160</v>
      </c>
      <c r="C149" s="22">
        <v>86521</v>
      </c>
      <c r="D149" s="22"/>
      <c r="E149" s="22">
        <v>176697.755</v>
      </c>
      <c r="F149" s="22">
        <v>100583.084</v>
      </c>
      <c r="G149" s="63">
        <v>363801.83900000004</v>
      </c>
      <c r="H149" s="63">
        <v>133.73541666666665</v>
      </c>
      <c r="I149" s="63"/>
      <c r="J149" s="63">
        <v>273.12152990591397</v>
      </c>
      <c r="K149" s="63">
        <v>155.47116478494624</v>
      </c>
      <c r="L149" s="63">
        <v>562.32811135752684</v>
      </c>
    </row>
    <row r="150" spans="1:12">
      <c r="A150" s="45"/>
      <c r="B150" s="45" t="s">
        <v>163</v>
      </c>
      <c r="C150" s="22"/>
      <c r="D150" s="22"/>
      <c r="E150" s="22">
        <v>70679.101999999999</v>
      </c>
      <c r="F150" s="22"/>
      <c r="G150" s="63">
        <v>70679.101999999999</v>
      </c>
      <c r="H150" s="63"/>
      <c r="I150" s="63"/>
      <c r="J150" s="63">
        <v>109.24861196236559</v>
      </c>
      <c r="K150" s="63"/>
      <c r="L150" s="63">
        <v>109.24861196236559</v>
      </c>
    </row>
    <row r="151" spans="1:12">
      <c r="A151" s="45"/>
      <c r="B151" s="45" t="s">
        <v>164</v>
      </c>
      <c r="C151" s="22"/>
      <c r="D151" s="22"/>
      <c r="E151" s="22">
        <v>217474.16</v>
      </c>
      <c r="F151" s="22">
        <v>35499.912000000004</v>
      </c>
      <c r="G151" s="63">
        <v>252974.07200000001</v>
      </c>
      <c r="H151" s="63"/>
      <c r="I151" s="63"/>
      <c r="J151" s="63">
        <v>336.14957526881716</v>
      </c>
      <c r="K151" s="63">
        <v>54.872175806451615</v>
      </c>
      <c r="L151" s="63">
        <v>391.02175107526875</v>
      </c>
    </row>
    <row r="152" spans="1:12">
      <c r="A152" s="45"/>
      <c r="B152" s="45" t="s">
        <v>161</v>
      </c>
      <c r="C152" s="22"/>
      <c r="D152" s="22"/>
      <c r="E152" s="22">
        <v>913391.47200000007</v>
      </c>
      <c r="F152" s="22">
        <v>186797.15599999999</v>
      </c>
      <c r="G152" s="63">
        <v>1100188.628</v>
      </c>
      <c r="H152" s="63"/>
      <c r="I152" s="63"/>
      <c r="J152" s="63">
        <v>1411.8282161290322</v>
      </c>
      <c r="K152" s="63">
        <v>288.73216317204299</v>
      </c>
      <c r="L152" s="63">
        <v>1700.560379301075</v>
      </c>
    </row>
    <row r="153" spans="1:12">
      <c r="A153" s="45"/>
      <c r="B153" s="45" t="s">
        <v>167</v>
      </c>
      <c r="C153" s="22"/>
      <c r="D153" s="22"/>
      <c r="E153" s="22">
        <v>956886.30399999989</v>
      </c>
      <c r="F153" s="22">
        <v>343165.81599999999</v>
      </c>
      <c r="G153" s="63">
        <v>1300052.1199999999</v>
      </c>
      <c r="H153" s="63"/>
      <c r="I153" s="63"/>
      <c r="J153" s="63">
        <v>1479.0581311827953</v>
      </c>
      <c r="K153" s="63">
        <v>530.4310327956988</v>
      </c>
      <c r="L153" s="63">
        <v>2009.4891639784942</v>
      </c>
    </row>
    <row r="154" spans="1:12">
      <c r="A154" s="45"/>
      <c r="B154" s="45" t="s">
        <v>166</v>
      </c>
      <c r="C154" s="22"/>
      <c r="D154" s="22"/>
      <c r="E154" s="22">
        <v>152231.91200000001</v>
      </c>
      <c r="F154" s="22">
        <v>63392.7</v>
      </c>
      <c r="G154" s="63">
        <v>215624.61200000002</v>
      </c>
      <c r="H154" s="63"/>
      <c r="I154" s="63"/>
      <c r="J154" s="63">
        <v>235.30470268817206</v>
      </c>
      <c r="K154" s="63">
        <v>97.986028225806436</v>
      </c>
      <c r="L154" s="63">
        <v>333.29073091397851</v>
      </c>
    </row>
    <row r="155" spans="1:12">
      <c r="A155" s="45"/>
      <c r="B155" s="45" t="s">
        <v>162</v>
      </c>
      <c r="C155" s="22"/>
      <c r="D155" s="22"/>
      <c r="E155" s="22">
        <v>138639.777</v>
      </c>
      <c r="F155" s="22">
        <v>41416.563999999998</v>
      </c>
      <c r="G155" s="63">
        <v>180056.34100000001</v>
      </c>
      <c r="H155" s="63"/>
      <c r="I155" s="63"/>
      <c r="J155" s="63">
        <v>214.29535423387097</v>
      </c>
      <c r="K155" s="63">
        <v>64.017538440860207</v>
      </c>
      <c r="L155" s="63">
        <v>278.31289267473119</v>
      </c>
    </row>
    <row r="156" spans="1:12">
      <c r="A156" s="45"/>
      <c r="B156" s="45" t="s">
        <v>165</v>
      </c>
      <c r="C156" s="22"/>
      <c r="D156" s="22"/>
      <c r="E156" s="22">
        <v>92426.518000000011</v>
      </c>
      <c r="F156" s="22">
        <v>74380.767999999996</v>
      </c>
      <c r="G156" s="63">
        <v>166807.28600000002</v>
      </c>
      <c r="H156" s="63"/>
      <c r="I156" s="63"/>
      <c r="J156" s="63">
        <v>142.86356948924731</v>
      </c>
      <c r="K156" s="63">
        <v>114.97027311827955</v>
      </c>
      <c r="L156" s="63">
        <v>257.83384260752689</v>
      </c>
    </row>
    <row r="157" spans="1:12">
      <c r="A157" s="37">
        <v>47</v>
      </c>
      <c r="B157" s="30" t="s">
        <v>55</v>
      </c>
      <c r="C157" s="31">
        <v>391806</v>
      </c>
      <c r="D157" s="31">
        <v>0</v>
      </c>
      <c r="E157" s="52">
        <v>1179293</v>
      </c>
      <c r="F157" s="31">
        <v>383227</v>
      </c>
      <c r="G157" s="31">
        <v>1954326</v>
      </c>
      <c r="H157" s="32">
        <v>605.61411290322576</v>
      </c>
      <c r="I157" s="32" t="s">
        <v>203</v>
      </c>
      <c r="J157" s="32">
        <v>1822.8319220430108</v>
      </c>
      <c r="K157" s="32">
        <v>592.35356182795692</v>
      </c>
      <c r="L157" s="32">
        <v>3020.7995967741936</v>
      </c>
    </row>
    <row r="158" spans="1:12">
      <c r="A158" s="45"/>
      <c r="B158" s="45" t="s">
        <v>168</v>
      </c>
      <c r="C158" s="22">
        <v>391806</v>
      </c>
      <c r="D158" s="22">
        <v>0</v>
      </c>
      <c r="E158" s="22">
        <v>1179293</v>
      </c>
      <c r="F158" s="22">
        <v>383227</v>
      </c>
      <c r="G158" s="63">
        <v>1954326</v>
      </c>
      <c r="H158" s="63">
        <v>605.61411290322576</v>
      </c>
      <c r="I158" s="63"/>
      <c r="J158" s="63">
        <v>1822.8319220430108</v>
      </c>
      <c r="K158" s="63">
        <v>592.35356182795692</v>
      </c>
      <c r="L158" s="63">
        <v>3020.7995967741936</v>
      </c>
    </row>
    <row r="159" spans="1:12">
      <c r="A159" s="37">
        <v>48</v>
      </c>
      <c r="B159" s="30" t="s">
        <v>56</v>
      </c>
      <c r="C159" s="31">
        <v>0</v>
      </c>
      <c r="D159" s="31">
        <v>9843</v>
      </c>
      <c r="E159" s="52">
        <v>1162456</v>
      </c>
      <c r="F159" s="31">
        <v>727950</v>
      </c>
      <c r="G159" s="31">
        <v>1900249</v>
      </c>
      <c r="H159" s="32" t="s">
        <v>203</v>
      </c>
      <c r="I159" s="32">
        <v>15.214314516129031</v>
      </c>
      <c r="J159" s="32">
        <v>1796.8069892473118</v>
      </c>
      <c r="K159" s="32">
        <v>1125.1915322580644</v>
      </c>
      <c r="L159" s="32">
        <v>2937.2128360215052</v>
      </c>
    </row>
    <row r="160" spans="1:12">
      <c r="A160" s="45"/>
      <c r="B160" s="45" t="s">
        <v>169</v>
      </c>
      <c r="C160" s="22"/>
      <c r="D160" s="22">
        <v>9843</v>
      </c>
      <c r="E160" s="22">
        <v>1162456</v>
      </c>
      <c r="F160" s="22">
        <v>727950</v>
      </c>
      <c r="G160" s="63">
        <v>1900249</v>
      </c>
      <c r="H160" s="63"/>
      <c r="I160" s="63">
        <v>15.214314516129031</v>
      </c>
      <c r="J160" s="63">
        <v>1796.8069892473118</v>
      </c>
      <c r="K160" s="63">
        <v>1125.1915322580644</v>
      </c>
      <c r="L160" s="63">
        <v>2937.2128360215052</v>
      </c>
    </row>
    <row r="161" spans="1:12">
      <c r="A161" s="37">
        <v>49</v>
      </c>
      <c r="B161" s="30" t="s">
        <v>57</v>
      </c>
      <c r="C161" s="31">
        <v>0</v>
      </c>
      <c r="D161" s="31">
        <v>0</v>
      </c>
      <c r="E161" s="52">
        <v>109521</v>
      </c>
      <c r="F161" s="31">
        <v>181583</v>
      </c>
      <c r="G161" s="31">
        <v>291104</v>
      </c>
      <c r="H161" s="32" t="s">
        <v>203</v>
      </c>
      <c r="I161" s="32" t="s">
        <v>203</v>
      </c>
      <c r="J161" s="32">
        <v>169.28649193548387</v>
      </c>
      <c r="K161" s="32">
        <v>280.67264784946235</v>
      </c>
      <c r="L161" s="32">
        <v>449.95913978494622</v>
      </c>
    </row>
    <row r="162" spans="1:12">
      <c r="A162" s="45"/>
      <c r="B162" s="45" t="s">
        <v>170</v>
      </c>
      <c r="C162" s="22"/>
      <c r="D162" s="22"/>
      <c r="E162" s="22">
        <v>109521</v>
      </c>
      <c r="F162" s="22">
        <v>181583</v>
      </c>
      <c r="G162" s="63">
        <v>291104</v>
      </c>
      <c r="H162" s="63"/>
      <c r="I162" s="63"/>
      <c r="J162" s="63">
        <v>169.28649193548387</v>
      </c>
      <c r="K162" s="63">
        <v>280.67264784946235</v>
      </c>
      <c r="L162" s="63">
        <v>449.95913978494622</v>
      </c>
    </row>
    <row r="163" spans="1:12">
      <c r="A163" s="37">
        <v>50</v>
      </c>
      <c r="B163" s="30" t="s">
        <v>58</v>
      </c>
      <c r="C163" s="31">
        <v>1245</v>
      </c>
      <c r="D163" s="31">
        <v>0</v>
      </c>
      <c r="E163" s="52">
        <v>3033026</v>
      </c>
      <c r="F163" s="31">
        <v>385222</v>
      </c>
      <c r="G163" s="31">
        <v>3419493</v>
      </c>
      <c r="H163" s="32">
        <v>1.9243951612903223</v>
      </c>
      <c r="I163" s="32" t="s">
        <v>203</v>
      </c>
      <c r="J163" s="32">
        <v>4688.1450268817198</v>
      </c>
      <c r="K163" s="32">
        <v>595.43723118279559</v>
      </c>
      <c r="L163" s="32">
        <v>5285.5066532258061</v>
      </c>
    </row>
    <row r="164" spans="1:12">
      <c r="A164" s="45"/>
      <c r="B164" s="45" t="s">
        <v>171</v>
      </c>
      <c r="C164" s="22">
        <v>1245</v>
      </c>
      <c r="D164" s="22">
        <v>0</v>
      </c>
      <c r="E164" s="22">
        <v>3033026</v>
      </c>
      <c r="F164" s="22">
        <v>385222</v>
      </c>
      <c r="G164" s="63">
        <v>3419493</v>
      </c>
      <c r="H164" s="63">
        <v>1.9243951612903223</v>
      </c>
      <c r="I164" s="63"/>
      <c r="J164" s="63">
        <v>4688.1450268817198</v>
      </c>
      <c r="K164" s="63">
        <v>595.43723118279559</v>
      </c>
      <c r="L164" s="63">
        <v>5285.5066532258061</v>
      </c>
    </row>
    <row r="165" spans="1:12">
      <c r="A165" s="37">
        <v>51</v>
      </c>
      <c r="B165" s="30" t="s">
        <v>59</v>
      </c>
      <c r="C165" s="31">
        <v>806293</v>
      </c>
      <c r="D165" s="31">
        <v>0</v>
      </c>
      <c r="E165" s="31">
        <v>1021974</v>
      </c>
      <c r="F165" s="31">
        <v>1406213</v>
      </c>
      <c r="G165" s="31">
        <v>3234480</v>
      </c>
      <c r="H165" s="32">
        <v>1246.2862231182794</v>
      </c>
      <c r="I165" s="32" t="s">
        <v>203</v>
      </c>
      <c r="J165" s="32">
        <v>1579.6641129032255</v>
      </c>
      <c r="K165" s="32">
        <v>2173.5819220430108</v>
      </c>
      <c r="L165" s="32">
        <v>4999.5322580645152</v>
      </c>
    </row>
    <row r="166" spans="1:12">
      <c r="A166" s="45"/>
      <c r="B166" s="45" t="s">
        <v>172</v>
      </c>
      <c r="C166" s="22">
        <v>806293</v>
      </c>
      <c r="D166" s="22"/>
      <c r="E166" s="22">
        <v>859174</v>
      </c>
      <c r="F166" s="22">
        <v>1245303</v>
      </c>
      <c r="G166" s="63">
        <v>2910770</v>
      </c>
      <c r="H166" s="63">
        <v>1246.2862231182794</v>
      </c>
      <c r="I166" s="63"/>
      <c r="J166" s="63">
        <v>1328.0243279569891</v>
      </c>
      <c r="K166" s="63">
        <v>1924.8635080645161</v>
      </c>
      <c r="L166" s="63">
        <v>4499.1740591397847</v>
      </c>
    </row>
    <row r="167" spans="1:12">
      <c r="A167" s="45"/>
      <c r="B167" s="45" t="s">
        <v>173</v>
      </c>
      <c r="C167" s="22"/>
      <c r="D167" s="22"/>
      <c r="E167" s="22">
        <v>162800</v>
      </c>
      <c r="F167" s="22">
        <v>126989</v>
      </c>
      <c r="G167" s="63">
        <v>289789</v>
      </c>
      <c r="H167" s="63"/>
      <c r="I167" s="63"/>
      <c r="J167" s="63">
        <v>251.63978494623655</v>
      </c>
      <c r="K167" s="63">
        <v>196.28676075268817</v>
      </c>
      <c r="L167" s="63">
        <v>447.92654569892471</v>
      </c>
    </row>
    <row r="168" spans="1:12">
      <c r="A168" s="45"/>
      <c r="B168" s="45" t="s">
        <v>174</v>
      </c>
      <c r="C168" s="22"/>
      <c r="D168" s="22"/>
      <c r="E168" s="22"/>
      <c r="F168" s="22">
        <v>33921</v>
      </c>
      <c r="G168" s="63">
        <v>33921</v>
      </c>
      <c r="H168" s="63"/>
      <c r="I168" s="63"/>
      <c r="J168" s="63"/>
      <c r="K168" s="63">
        <v>52.43165322580645</v>
      </c>
      <c r="L168" s="63">
        <v>52.43165322580645</v>
      </c>
    </row>
    <row r="169" spans="1:12">
      <c r="A169" s="37">
        <v>52</v>
      </c>
      <c r="B169" s="30" t="s">
        <v>60</v>
      </c>
      <c r="C169" s="31">
        <v>718239</v>
      </c>
      <c r="D169" s="31"/>
      <c r="E169" s="31">
        <v>1486032</v>
      </c>
      <c r="F169" s="31">
        <v>973587</v>
      </c>
      <c r="G169" s="31">
        <v>3177858</v>
      </c>
      <c r="H169" s="32">
        <v>1110.1812499999999</v>
      </c>
      <c r="I169" s="32" t="s">
        <v>203</v>
      </c>
      <c r="J169" s="32">
        <v>2296.9580645161286</v>
      </c>
      <c r="K169" s="32">
        <v>1504.8723790322581</v>
      </c>
      <c r="L169" s="32">
        <v>4912.0116935483866</v>
      </c>
    </row>
    <row r="170" spans="1:12">
      <c r="A170" s="45"/>
      <c r="B170" s="45" t="s">
        <v>184</v>
      </c>
      <c r="C170" s="22">
        <v>718239</v>
      </c>
      <c r="D170" s="22"/>
      <c r="E170" s="22">
        <v>1486032</v>
      </c>
      <c r="F170" s="22">
        <v>973587</v>
      </c>
      <c r="G170" s="63">
        <v>3177858</v>
      </c>
      <c r="H170" s="63">
        <v>1110.1812499999999</v>
      </c>
      <c r="I170" s="63"/>
      <c r="J170" s="63">
        <v>2296.9580645161286</v>
      </c>
      <c r="K170" s="63">
        <v>1504.8723790322581</v>
      </c>
      <c r="L170" s="63">
        <v>4912.0116935483866</v>
      </c>
    </row>
    <row r="171" spans="1:12">
      <c r="A171" s="37">
        <v>53</v>
      </c>
      <c r="B171" s="30" t="s">
        <v>61</v>
      </c>
      <c r="C171" s="31">
        <v>158361</v>
      </c>
      <c r="D171" s="31">
        <v>0</v>
      </c>
      <c r="E171" s="31">
        <v>1750761</v>
      </c>
      <c r="F171" s="31">
        <v>803437</v>
      </c>
      <c r="G171" s="31">
        <v>2712559</v>
      </c>
      <c r="H171" s="32">
        <v>244.77842741935481</v>
      </c>
      <c r="I171" s="32" t="s">
        <v>203</v>
      </c>
      <c r="J171" s="32">
        <v>2706.1493951612902</v>
      </c>
      <c r="K171" s="32">
        <v>1241.8717069892473</v>
      </c>
      <c r="L171" s="32">
        <v>4192.7995295698929</v>
      </c>
    </row>
    <row r="172" spans="1:12">
      <c r="A172" s="45"/>
      <c r="B172" s="45" t="s">
        <v>185</v>
      </c>
      <c r="C172" s="22"/>
      <c r="D172" s="22"/>
      <c r="E172" s="22">
        <v>195638</v>
      </c>
      <c r="F172" s="22">
        <v>121414</v>
      </c>
      <c r="G172" s="63">
        <v>317052</v>
      </c>
      <c r="H172" s="63"/>
      <c r="I172" s="63"/>
      <c r="J172" s="63">
        <v>302.39744623655912</v>
      </c>
      <c r="K172" s="63">
        <v>187.66948924731182</v>
      </c>
      <c r="L172" s="63">
        <v>490.06693548387091</v>
      </c>
    </row>
    <row r="173" spans="1:12">
      <c r="A173" s="45"/>
      <c r="B173" s="45" t="s">
        <v>186</v>
      </c>
      <c r="C173" s="22"/>
      <c r="D173" s="22"/>
      <c r="E173" s="22">
        <v>119303</v>
      </c>
      <c r="F173" s="22">
        <v>110145</v>
      </c>
      <c r="G173" s="63">
        <v>229448</v>
      </c>
      <c r="H173" s="63"/>
      <c r="I173" s="63"/>
      <c r="J173" s="63">
        <v>184.40651881720427</v>
      </c>
      <c r="K173" s="63">
        <v>170.2510080645161</v>
      </c>
      <c r="L173" s="63">
        <v>354.6575268817204</v>
      </c>
    </row>
    <row r="174" spans="1:12">
      <c r="A174" s="45"/>
      <c r="B174" s="45" t="s">
        <v>187</v>
      </c>
      <c r="C174" s="22"/>
      <c r="D174" s="22"/>
      <c r="E174" s="22">
        <v>17959</v>
      </c>
      <c r="F174" s="22">
        <v>10755</v>
      </c>
      <c r="G174" s="63">
        <v>28714</v>
      </c>
      <c r="H174" s="63"/>
      <c r="I174" s="63"/>
      <c r="J174" s="63">
        <v>27.759206989247307</v>
      </c>
      <c r="K174" s="63">
        <v>16.623991935483868</v>
      </c>
      <c r="L174" s="63">
        <v>44.383198924731175</v>
      </c>
    </row>
    <row r="175" spans="1:12">
      <c r="A175" s="45"/>
      <c r="B175" s="45" t="s">
        <v>188</v>
      </c>
      <c r="C175" s="22"/>
      <c r="D175" s="22"/>
      <c r="E175" s="22">
        <v>133620</v>
      </c>
      <c r="F175" s="22">
        <v>1353</v>
      </c>
      <c r="G175" s="63">
        <v>134973</v>
      </c>
      <c r="H175" s="63"/>
      <c r="I175" s="63"/>
      <c r="J175" s="63">
        <v>206.53629032258061</v>
      </c>
      <c r="K175" s="63">
        <v>2.0913306451612903</v>
      </c>
      <c r="L175" s="63">
        <v>208.6276209677419</v>
      </c>
    </row>
    <row r="176" spans="1:12">
      <c r="A176" s="45"/>
      <c r="B176" s="45" t="s">
        <v>189</v>
      </c>
      <c r="C176" s="22"/>
      <c r="D176" s="22"/>
      <c r="E176" s="22"/>
      <c r="F176" s="22"/>
      <c r="G176" s="63">
        <v>0</v>
      </c>
      <c r="H176" s="63"/>
      <c r="I176" s="63"/>
      <c r="J176" s="63" t="s">
        <v>203</v>
      </c>
      <c r="K176" s="63" t="s">
        <v>203</v>
      </c>
      <c r="L176" s="63">
        <v>0</v>
      </c>
    </row>
    <row r="177" spans="1:12">
      <c r="A177" s="45"/>
      <c r="B177" s="45" t="s">
        <v>190</v>
      </c>
      <c r="C177" s="22"/>
      <c r="D177" s="22"/>
      <c r="E177" s="22">
        <v>398362</v>
      </c>
      <c r="F177" s="22"/>
      <c r="G177" s="63">
        <v>398362</v>
      </c>
      <c r="H177" s="63"/>
      <c r="I177" s="63"/>
      <c r="J177" s="63">
        <v>615.74771505376339</v>
      </c>
      <c r="K177" s="63"/>
      <c r="L177" s="63">
        <v>615.74771505376339</v>
      </c>
    </row>
    <row r="178" spans="1:12">
      <c r="A178" s="45"/>
      <c r="B178" s="45" t="s">
        <v>191</v>
      </c>
      <c r="C178" s="22">
        <v>158361</v>
      </c>
      <c r="D178" s="22"/>
      <c r="E178" s="22">
        <v>87345</v>
      </c>
      <c r="F178" s="22">
        <v>15711</v>
      </c>
      <c r="G178" s="63">
        <v>261417</v>
      </c>
      <c r="H178" s="63">
        <v>244.77842741935481</v>
      </c>
      <c r="I178" s="63"/>
      <c r="J178" s="63">
        <v>135.00907258064515</v>
      </c>
      <c r="K178" s="63">
        <v>24.28447580645161</v>
      </c>
      <c r="L178" s="63">
        <v>404.07197580645158</v>
      </c>
    </row>
    <row r="179" spans="1:12">
      <c r="A179" s="45"/>
      <c r="B179" s="45" t="s">
        <v>192</v>
      </c>
      <c r="C179" s="22"/>
      <c r="D179" s="22"/>
      <c r="E179" s="22">
        <v>649055</v>
      </c>
      <c r="F179" s="22">
        <v>544059</v>
      </c>
      <c r="G179" s="63">
        <v>1193114</v>
      </c>
      <c r="H179" s="63"/>
      <c r="I179" s="63"/>
      <c r="J179" s="63">
        <v>1003.2436155913978</v>
      </c>
      <c r="K179" s="63">
        <v>840.95141129032254</v>
      </c>
      <c r="L179" s="63">
        <v>1844.1950268817204</v>
      </c>
    </row>
    <row r="180" spans="1:12">
      <c r="A180" s="45"/>
      <c r="B180" s="45" t="s">
        <v>198</v>
      </c>
      <c r="C180" s="22"/>
      <c r="D180" s="22"/>
      <c r="E180" s="22">
        <v>149479</v>
      </c>
      <c r="F180" s="22"/>
      <c r="G180" s="63">
        <v>149479</v>
      </c>
      <c r="H180" s="63"/>
      <c r="I180" s="63"/>
      <c r="J180" s="63">
        <v>231.04952956989246</v>
      </c>
      <c r="K180" s="63"/>
      <c r="L180" s="63">
        <v>231.04952956989246</v>
      </c>
    </row>
    <row r="181" spans="1:12">
      <c r="A181" s="36">
        <v>54</v>
      </c>
      <c r="B181" s="54" t="s">
        <v>62</v>
      </c>
      <c r="C181" s="55">
        <v>0</v>
      </c>
      <c r="D181" s="55">
        <v>46480</v>
      </c>
      <c r="E181" s="55">
        <v>2292909</v>
      </c>
      <c r="F181" s="55">
        <v>438126</v>
      </c>
      <c r="G181" s="25">
        <v>2777515</v>
      </c>
      <c r="H181" s="26" t="s">
        <v>203</v>
      </c>
      <c r="I181" s="26">
        <v>71.844086021505376</v>
      </c>
      <c r="J181" s="26">
        <v>3544.1469758064509</v>
      </c>
      <c r="K181" s="26">
        <v>677.21088709677417</v>
      </c>
      <c r="L181" s="26">
        <v>4293.2019489247305</v>
      </c>
    </row>
    <row r="182" spans="1:12">
      <c r="A182" s="45"/>
      <c r="B182" s="45" t="s">
        <v>175</v>
      </c>
      <c r="C182" s="22"/>
      <c r="D182" s="22"/>
      <c r="E182" s="22">
        <v>685500</v>
      </c>
      <c r="F182" s="22">
        <v>196802</v>
      </c>
      <c r="G182" s="63">
        <v>882302</v>
      </c>
      <c r="H182" s="63"/>
      <c r="I182" s="63"/>
      <c r="J182" s="63">
        <v>1059.5766129032256</v>
      </c>
      <c r="K182" s="63">
        <v>304.19663978494617</v>
      </c>
      <c r="L182" s="63">
        <v>1363.7732526881719</v>
      </c>
    </row>
    <row r="183" spans="1:12">
      <c r="A183" s="45"/>
      <c r="B183" s="45" t="s">
        <v>176</v>
      </c>
      <c r="C183" s="22"/>
      <c r="D183" s="22"/>
      <c r="E183" s="22">
        <v>542223</v>
      </c>
      <c r="F183" s="22">
        <v>27754</v>
      </c>
      <c r="G183" s="63">
        <v>569977</v>
      </c>
      <c r="H183" s="63"/>
      <c r="I183" s="63"/>
      <c r="J183" s="63">
        <v>838.11350806451605</v>
      </c>
      <c r="K183" s="63">
        <v>42.899327956989247</v>
      </c>
      <c r="L183" s="63">
        <v>881.01283602150534</v>
      </c>
    </row>
    <row r="184" spans="1:12">
      <c r="A184" s="45"/>
      <c r="B184" s="45" t="s">
        <v>177</v>
      </c>
      <c r="C184" s="22"/>
      <c r="D184" s="22">
        <v>46480</v>
      </c>
      <c r="E184" s="22">
        <v>317926</v>
      </c>
      <c r="F184" s="22">
        <v>89183</v>
      </c>
      <c r="G184" s="63">
        <v>453589</v>
      </c>
      <c r="H184" s="63"/>
      <c r="I184" s="63">
        <v>71.844086021505376</v>
      </c>
      <c r="J184" s="63">
        <v>491.41787634408598</v>
      </c>
      <c r="K184" s="63">
        <v>137.85006720430107</v>
      </c>
      <c r="L184" s="63">
        <v>701.11202956989246</v>
      </c>
    </row>
    <row r="185" spans="1:12">
      <c r="A185" s="45"/>
      <c r="B185" s="45" t="s">
        <v>179</v>
      </c>
      <c r="C185" s="22"/>
      <c r="D185" s="22"/>
      <c r="E185" s="22">
        <v>175999</v>
      </c>
      <c r="F185" s="22">
        <v>16947</v>
      </c>
      <c r="G185" s="63">
        <v>192946</v>
      </c>
      <c r="H185" s="63"/>
      <c r="I185" s="63"/>
      <c r="J185" s="63">
        <v>272.04146505376343</v>
      </c>
      <c r="K185" s="63">
        <v>26.194959677419352</v>
      </c>
      <c r="L185" s="63">
        <v>298.23642473118281</v>
      </c>
    </row>
    <row r="186" spans="1:12">
      <c r="A186" s="45"/>
      <c r="B186" s="45" t="s">
        <v>178</v>
      </c>
      <c r="C186" s="22"/>
      <c r="D186" s="22"/>
      <c r="E186" s="22"/>
      <c r="F186" s="22">
        <v>6777</v>
      </c>
      <c r="G186" s="63">
        <v>6777</v>
      </c>
      <c r="H186" s="63"/>
      <c r="I186" s="63"/>
      <c r="J186" s="63"/>
      <c r="K186" s="63">
        <v>10.475201612903225</v>
      </c>
      <c r="L186" s="63">
        <v>10.475201612903225</v>
      </c>
    </row>
    <row r="187" spans="1:12" ht="30">
      <c r="A187" s="45"/>
      <c r="B187" s="48" t="s">
        <v>180</v>
      </c>
      <c r="C187" s="22"/>
      <c r="D187" s="22"/>
      <c r="E187" s="22">
        <v>105277</v>
      </c>
      <c r="F187" s="22"/>
      <c r="G187" s="63">
        <v>105277</v>
      </c>
      <c r="H187" s="63"/>
      <c r="I187" s="63"/>
      <c r="J187" s="63">
        <v>162.72654569892472</v>
      </c>
      <c r="K187" s="63"/>
      <c r="L187" s="63">
        <v>162.72654569892472</v>
      </c>
    </row>
    <row r="188" spans="1:12">
      <c r="A188" s="45"/>
      <c r="B188" s="45" t="s">
        <v>181</v>
      </c>
      <c r="C188" s="22"/>
      <c r="D188" s="22"/>
      <c r="E188" s="22">
        <v>433509</v>
      </c>
      <c r="F188" s="22">
        <v>93861</v>
      </c>
      <c r="G188" s="63">
        <v>527370</v>
      </c>
      <c r="H188" s="63"/>
      <c r="I188" s="63"/>
      <c r="J188" s="63">
        <v>670.07439516129023</v>
      </c>
      <c r="K188" s="63">
        <v>145.08084677419353</v>
      </c>
      <c r="L188" s="63">
        <v>815.15524193548379</v>
      </c>
    </row>
    <row r="189" spans="1:12">
      <c r="A189" s="45"/>
      <c r="B189" s="45" t="s">
        <v>182</v>
      </c>
      <c r="C189" s="22"/>
      <c r="D189" s="22"/>
      <c r="E189" s="22">
        <v>11632</v>
      </c>
      <c r="F189" s="22"/>
      <c r="G189" s="63">
        <v>11632</v>
      </c>
      <c r="H189" s="63"/>
      <c r="I189" s="63"/>
      <c r="J189" s="63">
        <v>17.979569892473116</v>
      </c>
      <c r="K189" s="63"/>
      <c r="L189" s="63">
        <v>17.979569892473116</v>
      </c>
    </row>
    <row r="190" spans="1:12">
      <c r="A190" s="45"/>
      <c r="B190" s="45" t="s">
        <v>183</v>
      </c>
      <c r="C190" s="22"/>
      <c r="D190" s="22"/>
      <c r="E190" s="22">
        <v>20843</v>
      </c>
      <c r="F190" s="22">
        <v>6802</v>
      </c>
      <c r="G190" s="63">
        <v>27645</v>
      </c>
      <c r="H190" s="63"/>
      <c r="I190" s="63"/>
      <c r="J190" s="63">
        <v>32.217002688172045</v>
      </c>
      <c r="K190" s="63">
        <v>10.513844086021505</v>
      </c>
      <c r="L190" s="63">
        <v>42.730846774193552</v>
      </c>
    </row>
    <row r="191" spans="1:12">
      <c r="A191" s="38">
        <v>55</v>
      </c>
      <c r="B191" s="27" t="s">
        <v>63</v>
      </c>
      <c r="C191" s="28">
        <v>96831</v>
      </c>
      <c r="D191" s="28">
        <v>949</v>
      </c>
      <c r="E191" s="28">
        <v>2375099</v>
      </c>
      <c r="F191" s="28">
        <v>1905750</v>
      </c>
      <c r="G191" s="28">
        <v>4378629</v>
      </c>
      <c r="H191" s="29">
        <v>149.67157258064515</v>
      </c>
      <c r="I191" s="29">
        <v>1.4668682795698924</v>
      </c>
      <c r="J191" s="29">
        <v>3671.1879704301073</v>
      </c>
      <c r="K191" s="29">
        <v>2945.7157258064512</v>
      </c>
      <c r="L191" s="29">
        <v>6768.0421370967742</v>
      </c>
    </row>
    <row r="192" spans="1:12">
      <c r="A192" s="40"/>
      <c r="B192" s="14" t="s">
        <v>193</v>
      </c>
      <c r="C192" s="15"/>
      <c r="D192" s="15">
        <v>949</v>
      </c>
      <c r="E192" s="15">
        <v>1641030</v>
      </c>
      <c r="F192" s="15">
        <v>1269338</v>
      </c>
      <c r="G192" s="15">
        <v>2911317</v>
      </c>
      <c r="H192" s="16"/>
      <c r="I192" s="16">
        <v>1.4668682795698924</v>
      </c>
      <c r="J192" s="16">
        <v>2536.5383064516127</v>
      </c>
      <c r="K192" s="16">
        <v>1962.0143817204298</v>
      </c>
      <c r="L192" s="16">
        <v>4500.0195564516125</v>
      </c>
    </row>
    <row r="193" spans="1:12">
      <c r="A193" s="40"/>
      <c r="B193" s="14" t="s">
        <v>194</v>
      </c>
      <c r="C193" s="15">
        <v>96831</v>
      </c>
      <c r="D193" s="15"/>
      <c r="E193" s="15">
        <v>734069</v>
      </c>
      <c r="F193" s="15">
        <v>636412</v>
      </c>
      <c r="G193" s="15">
        <v>1467312</v>
      </c>
      <c r="H193" s="16">
        <v>149.67157258064515</v>
      </c>
      <c r="I193" s="16"/>
      <c r="J193" s="16">
        <v>1134.6496639784946</v>
      </c>
      <c r="K193" s="16">
        <v>983.70134408602144</v>
      </c>
      <c r="L193" s="16">
        <v>2268.0225806451613</v>
      </c>
    </row>
    <row r="194" spans="1:12">
      <c r="A194" s="56">
        <v>56</v>
      </c>
      <c r="B194" s="57" t="s">
        <v>64</v>
      </c>
      <c r="C194" s="58">
        <v>432626</v>
      </c>
      <c r="D194" s="58">
        <v>0</v>
      </c>
      <c r="E194" s="58">
        <v>403991</v>
      </c>
      <c r="F194" s="58">
        <v>416323</v>
      </c>
      <c r="G194" s="58">
        <v>1252940</v>
      </c>
      <c r="H194" s="43">
        <v>668.70954301075267</v>
      </c>
      <c r="I194" s="43" t="s">
        <v>203</v>
      </c>
      <c r="J194" s="43">
        <v>624.44845430107523</v>
      </c>
      <c r="K194" s="43">
        <v>643.51001344086023</v>
      </c>
      <c r="L194" s="43">
        <v>1936.6680107526881</v>
      </c>
    </row>
    <row r="195" spans="1:12">
      <c r="A195" s="39"/>
      <c r="B195" s="13" t="s">
        <v>195</v>
      </c>
      <c r="C195" s="8">
        <v>432626</v>
      </c>
      <c r="D195" s="8"/>
      <c r="E195" s="8">
        <v>44439.01</v>
      </c>
      <c r="F195" s="8">
        <v>49958.759999999995</v>
      </c>
      <c r="G195" s="8">
        <v>527023.77</v>
      </c>
      <c r="H195" s="9">
        <v>668.70954301075267</v>
      </c>
      <c r="I195" s="9"/>
      <c r="J195" s="9">
        <v>68.689329973118276</v>
      </c>
      <c r="K195" s="9">
        <v>77.221201612903215</v>
      </c>
      <c r="L195" s="9">
        <v>814.62007459677409</v>
      </c>
    </row>
    <row r="196" spans="1:12">
      <c r="A196" s="64"/>
      <c r="B196" s="13" t="s">
        <v>202</v>
      </c>
      <c r="C196" s="65"/>
      <c r="D196" s="65"/>
      <c r="E196" s="65">
        <v>359551.99</v>
      </c>
      <c r="F196" s="65">
        <v>366364.24</v>
      </c>
      <c r="G196" s="8">
        <v>725916.23</v>
      </c>
      <c r="H196" s="66"/>
      <c r="I196" s="66"/>
      <c r="J196" s="66">
        <v>555.75912432795701</v>
      </c>
      <c r="K196" s="66">
        <v>566.28881182795692</v>
      </c>
      <c r="L196" s="9">
        <v>1122.0479361559139</v>
      </c>
    </row>
    <row r="197" spans="1:12">
      <c r="A197" s="33">
        <v>57</v>
      </c>
      <c r="B197" s="18" t="s">
        <v>65</v>
      </c>
      <c r="C197" s="19">
        <v>0</v>
      </c>
      <c r="D197" s="19">
        <v>0</v>
      </c>
      <c r="E197" s="19">
        <v>1889743</v>
      </c>
      <c r="F197" s="19">
        <v>1027636</v>
      </c>
      <c r="G197" s="19">
        <v>2917379</v>
      </c>
      <c r="H197" s="20" t="s">
        <v>203</v>
      </c>
      <c r="I197" s="20" t="s">
        <v>203</v>
      </c>
      <c r="J197" s="20">
        <v>2920.9737231182794</v>
      </c>
      <c r="K197" s="20">
        <v>1588.4158602150537</v>
      </c>
      <c r="L197" s="20">
        <v>4509.3895833333336</v>
      </c>
    </row>
    <row r="198" spans="1:12">
      <c r="A198" s="34"/>
      <c r="B198" s="21" t="s">
        <v>196</v>
      </c>
      <c r="C198" s="22"/>
      <c r="D198" s="22">
        <v>0</v>
      </c>
      <c r="E198" s="22">
        <v>1889743</v>
      </c>
      <c r="F198" s="22">
        <v>1027636</v>
      </c>
      <c r="G198" s="22">
        <v>2917379</v>
      </c>
      <c r="H198" s="23"/>
      <c r="I198" s="23" t="s">
        <v>203</v>
      </c>
      <c r="J198" s="23">
        <v>2920.9737231182794</v>
      </c>
      <c r="K198" s="23">
        <v>1588.4158602150537</v>
      </c>
      <c r="L198" s="23">
        <v>4509.3895833333336</v>
      </c>
    </row>
    <row r="199" spans="1:12">
      <c r="B199" s="59" t="s">
        <v>66</v>
      </c>
      <c r="C199" s="60">
        <f>C7+C9+C14+C16+C19+C24+C30+C32+C34+C41+C43+C47+C49+C56+C58+C60+C62+C66+C68+C70+C73+C75+C78+C80+C87+C94+C96+C99+C101+C103+C105+C107+C109+C112+C114+C116+C124+C126+C128+C131+C133+C140+C144+C146+C148+C157+C159+C161+C163+C165+C169+C171+C181+C191+C194+C197</f>
        <v>20327795</v>
      </c>
      <c r="D199" s="60">
        <f>D7+D9+D14+D16+D19+D24+D30+D32+D34+D41+D43+D47+D49+D56+D58+D60+D62+D66+D68+D70+D73+D75+D78+D80+D87+D94+D96+D99+D101+D103+D105+D107+D109+D112+D114+D116+D124+D126+D128+D131+D133+D140+D144+D146+D148+D157+D159+D161+D163+D165+D169+D171+D181+D191+D194+D197</f>
        <v>4717497</v>
      </c>
      <c r="E199" s="60">
        <f>E7+E9+E14+E16+E19+E24+E30+E32+E34+E41+E43+E47+E49+E56+E58+E60+E62+E66+E68+E70+E73+E75+E78+E80+E87+E94+E96+E99+E101+E103+E105+E107+E109+E112+E114+E116+E124+E126+E128+E131+E133+E140+E144+E146+E148+E157+E159+E161+E163+E165+E169+E171+E181+E191+E194+E197</f>
        <v>107997418.72</v>
      </c>
      <c r="F199" s="60">
        <f>F7+F9+F14+F16+F19+F24+F30+F32+F34+F41+F43+F47+F49+F56+F58+F60+F62+F66+F68+F70+F73+F75+F78+F80+F87+F94+F96+F99+F101+F103+F105+F107+F109+F112+F114+F116+F124+F126+F128+F131+F133+F140+F144+F146+F148+F157+F159+F161+F163+F165+F169+F171+F181+F191+F194+F197</f>
        <v>46436686.548387095</v>
      </c>
      <c r="G199" s="61">
        <f>C199+D199+E199+F199</f>
        <v>179479397.26838708</v>
      </c>
      <c r="H199" s="62">
        <f>IF(C199/744*1.15=0,"0",C199/744*1.15)</f>
        <v>31420.650873655912</v>
      </c>
      <c r="I199" s="62">
        <f>IF(D199/744*1.15=0,"0",D199/744*1.15)</f>
        <v>7291.8300403225803</v>
      </c>
      <c r="J199" s="62">
        <f>IF(E199/744*1.15=0,"0",E199/744*1.15)</f>
        <v>166931.4939892473</v>
      </c>
      <c r="K199" s="62">
        <f>IF(F199/744*1.15=0,"0",F199/744*1.15)</f>
        <v>71777.136465920907</v>
      </c>
      <c r="L199" s="62">
        <f>H199+I199+J199+K199</f>
        <v>277421.11136914667</v>
      </c>
    </row>
    <row r="200" spans="1:12">
      <c r="C200" s="2" t="s">
        <v>69</v>
      </c>
    </row>
    <row r="201" spans="1:12">
      <c r="C201" s="73"/>
      <c r="D201" s="73"/>
      <c r="E201" s="73"/>
      <c r="F201" s="73"/>
      <c r="G201" s="73"/>
    </row>
    <row r="202" spans="1:12">
      <c r="C202" s="73"/>
      <c r="D202" s="73"/>
      <c r="E202" s="73"/>
      <c r="F202" s="73"/>
      <c r="G202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Q193" sqref="Q193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4" t="s">
        <v>67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2"/>
    </row>
    <row r="2" spans="1:13" ht="15.75">
      <c r="B2" s="84" t="s">
        <v>212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</row>
    <row r="3" spans="1:13">
      <c r="C3" s="3" t="s">
        <v>0</v>
      </c>
      <c r="D3" s="4"/>
      <c r="E3" s="4"/>
      <c r="F3" s="4"/>
      <c r="G3" s="4"/>
      <c r="H3" s="5"/>
      <c r="M3" s="6"/>
    </row>
    <row r="4" spans="1:13" ht="15" customHeight="1">
      <c r="A4" s="85" t="s">
        <v>1</v>
      </c>
      <c r="B4" s="86" t="s">
        <v>2</v>
      </c>
      <c r="C4" s="83" t="s">
        <v>3</v>
      </c>
      <c r="D4" s="83"/>
      <c r="E4" s="83"/>
      <c r="F4" s="83"/>
      <c r="G4" s="83"/>
      <c r="H4" s="83" t="s">
        <v>4</v>
      </c>
      <c r="I4" s="83"/>
      <c r="J4" s="83"/>
      <c r="K4" s="83"/>
      <c r="L4" s="83"/>
    </row>
    <row r="5" spans="1:13">
      <c r="A5" s="85"/>
      <c r="B5" s="86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85"/>
      <c r="B6" s="86"/>
      <c r="C6" s="7" t="s">
        <v>5</v>
      </c>
      <c r="D6" s="7" t="s">
        <v>6</v>
      </c>
      <c r="E6" s="7" t="s">
        <v>7</v>
      </c>
      <c r="F6" s="7" t="s">
        <v>8</v>
      </c>
      <c r="G6" s="79" t="s">
        <v>9</v>
      </c>
      <c r="H6" s="79" t="s">
        <v>5</v>
      </c>
      <c r="I6" s="79" t="s">
        <v>6</v>
      </c>
      <c r="J6" s="79" t="s">
        <v>7</v>
      </c>
      <c r="K6" s="79" t="s">
        <v>8</v>
      </c>
      <c r="L6" s="79" t="s">
        <v>9</v>
      </c>
    </row>
    <row r="7" spans="1:13" s="2" customFormat="1">
      <c r="A7" s="33">
        <v>1</v>
      </c>
      <c r="B7" s="18" t="s">
        <v>10</v>
      </c>
      <c r="C7" s="19">
        <v>519901</v>
      </c>
      <c r="D7" s="19">
        <v>2440379</v>
      </c>
      <c r="E7" s="19">
        <v>1139586</v>
      </c>
      <c r="F7" s="19">
        <v>339946</v>
      </c>
      <c r="G7" s="19">
        <f t="shared" ref="G7" si="0">SUM(C7:F7)</f>
        <v>4439812</v>
      </c>
      <c r="H7" s="20">
        <v>803.61041666666654</v>
      </c>
      <c r="I7" s="20">
        <v>3772.0911962365585</v>
      </c>
      <c r="J7" s="20">
        <v>1761.4568548387097</v>
      </c>
      <c r="K7" s="20">
        <v>525.45416666666665</v>
      </c>
      <c r="L7" s="20">
        <f>H7+I7+J7+K7</f>
        <v>6862.6126344086015</v>
      </c>
    </row>
    <row r="8" spans="1:13" s="2" customFormat="1">
      <c r="A8" s="34"/>
      <c r="B8" s="35" t="s">
        <v>70</v>
      </c>
      <c r="C8" s="22">
        <v>519901</v>
      </c>
      <c r="D8" s="22">
        <v>2440379</v>
      </c>
      <c r="E8" s="22">
        <v>1139586</v>
      </c>
      <c r="F8" s="22">
        <v>339946</v>
      </c>
      <c r="G8" s="22">
        <f t="shared" ref="G8:L8" si="1">G7</f>
        <v>4439812</v>
      </c>
      <c r="H8" s="22">
        <v>803.61041666666654</v>
      </c>
      <c r="I8" s="22"/>
      <c r="J8" s="22">
        <v>1761.4568548387097</v>
      </c>
      <c r="K8" s="22">
        <v>525.45416666666665</v>
      </c>
      <c r="L8" s="22">
        <f t="shared" si="1"/>
        <v>6862.6126344086015</v>
      </c>
    </row>
    <row r="9" spans="1:13" s="2" customFormat="1">
      <c r="A9" s="36">
        <v>2</v>
      </c>
      <c r="B9" s="24" t="s">
        <v>11</v>
      </c>
      <c r="C9" s="25">
        <v>0</v>
      </c>
      <c r="D9" s="25">
        <v>0</v>
      </c>
      <c r="E9" s="25">
        <v>170160</v>
      </c>
      <c r="F9" s="25">
        <v>332708</v>
      </c>
      <c r="G9" s="25">
        <f t="shared" ref="G9" si="2">SUM(C9:F9)</f>
        <v>502868</v>
      </c>
      <c r="H9" s="26" t="s">
        <v>203</v>
      </c>
      <c r="I9" s="26" t="s">
        <v>203</v>
      </c>
      <c r="J9" s="26">
        <v>263.01612903225805</v>
      </c>
      <c r="K9" s="26">
        <v>514.26639784946235</v>
      </c>
      <c r="L9" s="26">
        <f>H9+I9+J9+K9</f>
        <v>777.2825268817204</v>
      </c>
    </row>
    <row r="10" spans="1:13" s="2" customFormat="1">
      <c r="A10" s="35"/>
      <c r="B10" s="35" t="s">
        <v>71</v>
      </c>
      <c r="C10" s="22"/>
      <c r="D10" s="22"/>
      <c r="E10" s="22">
        <v>9358.7999999999993</v>
      </c>
      <c r="F10" s="22">
        <v>166354</v>
      </c>
      <c r="G10" s="22">
        <f>E10+F10</f>
        <v>175712.8</v>
      </c>
      <c r="H10" s="22"/>
      <c r="I10" s="22"/>
      <c r="J10" s="22">
        <v>14.465887096774191</v>
      </c>
      <c r="K10" s="22">
        <v>257.13319892473118</v>
      </c>
      <c r="L10" s="22">
        <f t="shared" ref="L10:L13" si="3">H10+I10+J10+K10</f>
        <v>271.59908602150534</v>
      </c>
    </row>
    <row r="11" spans="1:13" s="2" customFormat="1">
      <c r="A11" s="35"/>
      <c r="B11" s="35" t="s">
        <v>72</v>
      </c>
      <c r="C11" s="22"/>
      <c r="D11" s="22"/>
      <c r="E11" s="22">
        <v>98692.799999999988</v>
      </c>
      <c r="F11" s="22">
        <v>163026.91999999998</v>
      </c>
      <c r="G11" s="22">
        <f t="shared" ref="G11:G13" si="4">E11+F11</f>
        <v>261719.71999999997</v>
      </c>
      <c r="H11" s="22"/>
      <c r="I11" s="22"/>
      <c r="J11" s="22">
        <v>152.54935483870963</v>
      </c>
      <c r="K11" s="22">
        <v>251.99053494623652</v>
      </c>
      <c r="L11" s="22">
        <f t="shared" si="3"/>
        <v>404.53988978494613</v>
      </c>
    </row>
    <row r="12" spans="1:13" s="2" customFormat="1">
      <c r="A12" s="35"/>
      <c r="B12" s="35" t="s">
        <v>73</v>
      </c>
      <c r="C12" s="22"/>
      <c r="D12" s="22"/>
      <c r="E12" s="22">
        <v>18717.599999999999</v>
      </c>
      <c r="F12" s="22">
        <v>3327.08</v>
      </c>
      <c r="G12" s="22">
        <f t="shared" si="4"/>
        <v>22044.68</v>
      </c>
      <c r="H12" s="22"/>
      <c r="I12" s="22"/>
      <c r="J12" s="22">
        <v>28.931774193548382</v>
      </c>
      <c r="K12" s="22">
        <v>5.1426639784946229</v>
      </c>
      <c r="L12" s="22">
        <f t="shared" si="3"/>
        <v>34.074438172043003</v>
      </c>
    </row>
    <row r="13" spans="1:13" s="2" customFormat="1">
      <c r="A13" s="17"/>
      <c r="B13" s="17" t="s">
        <v>113</v>
      </c>
      <c r="C13" s="22"/>
      <c r="D13" s="22"/>
      <c r="E13" s="22">
        <v>43390.8</v>
      </c>
      <c r="F13" s="22"/>
      <c r="G13" s="22">
        <f t="shared" si="4"/>
        <v>43390.8</v>
      </c>
      <c r="H13" s="22"/>
      <c r="I13" s="22"/>
      <c r="J13" s="22">
        <v>67.069112903225815</v>
      </c>
      <c r="K13" s="22"/>
      <c r="L13" s="22">
        <f t="shared" si="3"/>
        <v>67.069112903225815</v>
      </c>
    </row>
    <row r="14" spans="1:13" s="2" customFormat="1">
      <c r="A14" s="37">
        <v>3</v>
      </c>
      <c r="B14" s="30" t="s">
        <v>12</v>
      </c>
      <c r="C14" s="31">
        <v>0</v>
      </c>
      <c r="D14" s="31">
        <v>0</v>
      </c>
      <c r="E14" s="31">
        <v>926241</v>
      </c>
      <c r="F14" s="31">
        <v>905265</v>
      </c>
      <c r="G14" s="31">
        <f t="shared" ref="G14" si="5">SUM(C14:F14)</f>
        <v>1831506</v>
      </c>
      <c r="H14" s="32" t="s">
        <v>203</v>
      </c>
      <c r="I14" s="32" t="s">
        <v>203</v>
      </c>
      <c r="J14" s="32">
        <v>1431.6897177419353</v>
      </c>
      <c r="K14" s="32">
        <v>1399.2671370967741</v>
      </c>
      <c r="L14" s="32">
        <f>H14+I14+J14+K14</f>
        <v>2830.9568548387097</v>
      </c>
    </row>
    <row r="15" spans="1:13" s="2" customFormat="1">
      <c r="A15" s="35"/>
      <c r="B15" s="35" t="s">
        <v>74</v>
      </c>
      <c r="C15" s="22"/>
      <c r="D15" s="22"/>
      <c r="E15" s="22">
        <v>926241</v>
      </c>
      <c r="F15" s="22">
        <v>905265</v>
      </c>
      <c r="G15" s="22">
        <f>F15+E15</f>
        <v>1831506</v>
      </c>
      <c r="H15" s="22"/>
      <c r="I15" s="22"/>
      <c r="J15" s="22">
        <v>1431.6897177419353</v>
      </c>
      <c r="K15" s="22">
        <v>1399.2671370967741</v>
      </c>
      <c r="L15" s="22">
        <f>H15+I15+J15+K15</f>
        <v>2830.9568548387097</v>
      </c>
    </row>
    <row r="16" spans="1:13" s="2" customFormat="1">
      <c r="A16" s="37">
        <v>4</v>
      </c>
      <c r="B16" s="30" t="s">
        <v>13</v>
      </c>
      <c r="C16" s="31">
        <v>320874</v>
      </c>
      <c r="D16" s="31">
        <v>0</v>
      </c>
      <c r="E16" s="31">
        <v>880433</v>
      </c>
      <c r="F16" s="31">
        <v>315843</v>
      </c>
      <c r="G16" s="31">
        <f t="shared" ref="G16:G30" si="6">SUM(C16:F16)</f>
        <v>1517150</v>
      </c>
      <c r="H16" s="32">
        <v>495.97459677419351</v>
      </c>
      <c r="I16" s="32" t="s">
        <v>203</v>
      </c>
      <c r="J16" s="32">
        <v>1360.8843413978493</v>
      </c>
      <c r="K16" s="32">
        <v>488.19818548387093</v>
      </c>
      <c r="L16" s="32">
        <f t="shared" ref="L16:L18" si="7">H16+I16+J16+K16</f>
        <v>2345.0571236559135</v>
      </c>
    </row>
    <row r="17" spans="1:12" s="2" customFormat="1">
      <c r="A17" s="35"/>
      <c r="B17" s="35" t="s">
        <v>80</v>
      </c>
      <c r="C17" s="22">
        <v>320874</v>
      </c>
      <c r="D17" s="22"/>
      <c r="E17" s="22">
        <v>73075.938999999998</v>
      </c>
      <c r="F17" s="22">
        <v>52114.095000000001</v>
      </c>
      <c r="G17" s="22">
        <f t="shared" si="6"/>
        <v>446064.03399999999</v>
      </c>
      <c r="H17" s="22">
        <v>495.97459677419351</v>
      </c>
      <c r="I17" s="22"/>
      <c r="J17" s="22">
        <v>112.9534003360215</v>
      </c>
      <c r="K17" s="22">
        <v>80.552700604838705</v>
      </c>
      <c r="L17" s="22">
        <f t="shared" si="7"/>
        <v>689.48069771505379</v>
      </c>
    </row>
    <row r="18" spans="1:12" s="2" customFormat="1">
      <c r="A18" s="35"/>
      <c r="B18" s="35" t="s">
        <v>81</v>
      </c>
      <c r="C18" s="22"/>
      <c r="D18" s="22"/>
      <c r="E18" s="22">
        <v>807357.06099999999</v>
      </c>
      <c r="F18" s="22">
        <v>263728.90500000003</v>
      </c>
      <c r="G18" s="22">
        <f t="shared" si="6"/>
        <v>1071085.966</v>
      </c>
      <c r="H18" s="22"/>
      <c r="I18" s="22"/>
      <c r="J18" s="22">
        <v>1247.9309410618278</v>
      </c>
      <c r="K18" s="22">
        <v>407.64548487903227</v>
      </c>
      <c r="L18" s="22">
        <f t="shared" si="7"/>
        <v>1655.57642594086</v>
      </c>
    </row>
    <row r="19" spans="1:12" s="2" customFormat="1">
      <c r="A19" s="37">
        <v>5</v>
      </c>
      <c r="B19" s="30" t="s">
        <v>14</v>
      </c>
      <c r="C19" s="31">
        <v>252133</v>
      </c>
      <c r="D19" s="31">
        <v>160594</v>
      </c>
      <c r="E19" s="31">
        <v>4060850</v>
      </c>
      <c r="F19" s="31">
        <v>1445943</v>
      </c>
      <c r="G19" s="31">
        <f t="shared" si="6"/>
        <v>5919520</v>
      </c>
      <c r="H19" s="32">
        <v>389.72170698924725</v>
      </c>
      <c r="I19" s="32">
        <v>248.22997311827953</v>
      </c>
      <c r="J19" s="32">
        <v>6276.8514784946237</v>
      </c>
      <c r="K19" s="32">
        <v>2234.9925403225802</v>
      </c>
      <c r="L19" s="32">
        <f>H19+I19+J19+K19</f>
        <v>9149.7956989247305</v>
      </c>
    </row>
    <row r="20" spans="1:12" s="2" customFormat="1">
      <c r="A20" s="35"/>
      <c r="B20" s="35" t="s">
        <v>78</v>
      </c>
      <c r="C20" s="22">
        <v>252133</v>
      </c>
      <c r="D20" s="22">
        <v>160594</v>
      </c>
      <c r="E20" s="22">
        <v>1299471</v>
      </c>
      <c r="F20" s="22">
        <v>86757</v>
      </c>
      <c r="G20" s="22">
        <f t="shared" si="6"/>
        <v>1798955</v>
      </c>
      <c r="H20" s="22">
        <v>389.72170698924725</v>
      </c>
      <c r="I20" s="22">
        <v>248.22997311827953</v>
      </c>
      <c r="J20" s="22">
        <v>2008.5909274193548</v>
      </c>
      <c r="K20" s="22">
        <v>134.10020161290322</v>
      </c>
      <c r="L20" s="22">
        <f t="shared" ref="L20:L23" si="8">H20+I20+J20+K20</f>
        <v>2780.6428091397847</v>
      </c>
    </row>
    <row r="21" spans="1:12" s="2" customFormat="1">
      <c r="A21" s="35"/>
      <c r="B21" s="35" t="s">
        <v>79</v>
      </c>
      <c r="C21" s="22"/>
      <c r="D21" s="22"/>
      <c r="E21" s="22">
        <v>1177647</v>
      </c>
      <c r="F21" s="22">
        <v>751890</v>
      </c>
      <c r="G21" s="22">
        <f t="shared" si="6"/>
        <v>1929537</v>
      </c>
      <c r="H21" s="22"/>
      <c r="I21" s="22"/>
      <c r="J21" s="22">
        <v>1820.287701612903</v>
      </c>
      <c r="K21" s="22">
        <v>1162.195564516129</v>
      </c>
      <c r="L21" s="22">
        <f t="shared" si="8"/>
        <v>2982.483266129032</v>
      </c>
    </row>
    <row r="22" spans="1:12" s="2" customFormat="1">
      <c r="A22" s="35"/>
      <c r="B22" s="35" t="s">
        <v>75</v>
      </c>
      <c r="C22" s="22"/>
      <c r="D22" s="22"/>
      <c r="E22" s="22">
        <v>1340081</v>
      </c>
      <c r="F22" s="22">
        <v>390405</v>
      </c>
      <c r="G22" s="22">
        <f t="shared" si="6"/>
        <v>1730486</v>
      </c>
      <c r="H22" s="22"/>
      <c r="I22" s="22"/>
      <c r="J22" s="22">
        <v>2071.361760752688</v>
      </c>
      <c r="K22" s="22">
        <v>603.44858870967744</v>
      </c>
      <c r="L22" s="22">
        <f t="shared" si="8"/>
        <v>2674.8103494623656</v>
      </c>
    </row>
    <row r="23" spans="1:12" s="2" customFormat="1" ht="15.75" customHeight="1">
      <c r="A23" s="35"/>
      <c r="B23" s="35" t="s">
        <v>76</v>
      </c>
      <c r="C23" s="22"/>
      <c r="D23" s="22"/>
      <c r="E23" s="22">
        <v>243651</v>
      </c>
      <c r="F23" s="22">
        <v>216891</v>
      </c>
      <c r="G23" s="22">
        <f t="shared" si="6"/>
        <v>460542</v>
      </c>
      <c r="H23" s="22"/>
      <c r="I23" s="22"/>
      <c r="J23" s="22">
        <v>376.6110887096774</v>
      </c>
      <c r="K23" s="22">
        <v>335.24818548387094</v>
      </c>
      <c r="L23" s="22">
        <f t="shared" si="8"/>
        <v>711.85927419354834</v>
      </c>
    </row>
    <row r="24" spans="1:12" s="2" customFormat="1">
      <c r="A24" s="37">
        <v>6</v>
      </c>
      <c r="B24" s="30" t="s">
        <v>15</v>
      </c>
      <c r="C24" s="31">
        <v>7863</v>
      </c>
      <c r="D24" s="31">
        <v>0</v>
      </c>
      <c r="E24" s="31">
        <v>794458</v>
      </c>
      <c r="F24" s="31">
        <v>760413</v>
      </c>
      <c r="G24" s="31">
        <f t="shared" si="6"/>
        <v>1562734</v>
      </c>
      <c r="H24" s="32">
        <v>12.153830645161289</v>
      </c>
      <c r="I24" s="32" t="s">
        <v>203</v>
      </c>
      <c r="J24" s="32">
        <v>1227.9928763440857</v>
      </c>
      <c r="K24" s="32">
        <v>1175.3695564516127</v>
      </c>
      <c r="L24" s="32">
        <f>H24+I24+J24+K24</f>
        <v>2415.5162634408598</v>
      </c>
    </row>
    <row r="25" spans="1:12" s="2" customFormat="1">
      <c r="A25" s="35"/>
      <c r="B25" s="35" t="s">
        <v>83</v>
      </c>
      <c r="C25" s="22">
        <v>7863</v>
      </c>
      <c r="D25" s="22"/>
      <c r="E25" s="22">
        <v>37339.525999999998</v>
      </c>
      <c r="F25" s="22">
        <v>53228.91</v>
      </c>
      <c r="G25" s="22">
        <f>SUM(C25:F25)</f>
        <v>98431.436000000002</v>
      </c>
      <c r="H25" s="22">
        <v>12.153830645161289</v>
      </c>
      <c r="I25" s="22"/>
      <c r="J25" s="22">
        <v>57.715665188172032</v>
      </c>
      <c r="K25" s="22">
        <v>82.275868951612907</v>
      </c>
      <c r="L25" s="22">
        <f t="shared" ref="L25:L29" si="9">H25+I25+J25+K25</f>
        <v>152.14536478494622</v>
      </c>
    </row>
    <row r="26" spans="1:12" s="2" customFormat="1">
      <c r="A26" s="35"/>
      <c r="B26" s="35" t="s">
        <v>82</v>
      </c>
      <c r="C26" s="22"/>
      <c r="D26" s="22"/>
      <c r="E26" s="22">
        <v>267732.34600000002</v>
      </c>
      <c r="F26" s="22">
        <v>203790.68400000001</v>
      </c>
      <c r="G26" s="22">
        <f t="shared" si="6"/>
        <v>471523.03</v>
      </c>
      <c r="H26" s="22"/>
      <c r="I26" s="22"/>
      <c r="J26" s="22">
        <v>413.83359932795696</v>
      </c>
      <c r="K26" s="22">
        <v>314.99904112903221</v>
      </c>
      <c r="L26" s="22">
        <f t="shared" si="9"/>
        <v>728.83264045698911</v>
      </c>
    </row>
    <row r="27" spans="1:12" s="2" customFormat="1">
      <c r="A27" s="35"/>
      <c r="B27" s="35" t="s">
        <v>84</v>
      </c>
      <c r="C27" s="22"/>
      <c r="D27" s="22"/>
      <c r="E27" s="22">
        <v>44489.648000000001</v>
      </c>
      <c r="F27" s="22">
        <v>25854.042000000001</v>
      </c>
      <c r="G27" s="22">
        <f t="shared" si="6"/>
        <v>70343.69</v>
      </c>
      <c r="H27" s="22"/>
      <c r="I27" s="22"/>
      <c r="J27" s="22">
        <v>68.767601075268814</v>
      </c>
      <c r="K27" s="22">
        <v>39.96256491935484</v>
      </c>
      <c r="L27" s="22">
        <f t="shared" si="9"/>
        <v>108.73016599462366</v>
      </c>
    </row>
    <row r="28" spans="1:12" s="2" customFormat="1">
      <c r="A28" s="35"/>
      <c r="B28" s="35" t="s">
        <v>85</v>
      </c>
      <c r="C28" s="22"/>
      <c r="D28" s="22"/>
      <c r="E28" s="22">
        <v>13505.786000000002</v>
      </c>
      <c r="F28" s="22">
        <v>18249.912</v>
      </c>
      <c r="G28" s="22">
        <f t="shared" si="6"/>
        <v>31755.698000000004</v>
      </c>
      <c r="H28" s="22"/>
      <c r="I28" s="22"/>
      <c r="J28" s="22">
        <v>20.875878897849461</v>
      </c>
      <c r="K28" s="22">
        <v>28.208869354838708</v>
      </c>
      <c r="L28" s="22">
        <f t="shared" si="9"/>
        <v>49.084748252688172</v>
      </c>
    </row>
    <row r="29" spans="1:12" s="2" customFormat="1">
      <c r="A29" s="35"/>
      <c r="B29" s="35" t="s">
        <v>86</v>
      </c>
      <c r="C29" s="22"/>
      <c r="D29" s="22"/>
      <c r="E29" s="22">
        <v>431390.69400000002</v>
      </c>
      <c r="F29" s="22">
        <v>459289.45199999993</v>
      </c>
      <c r="G29" s="22">
        <f t="shared" si="6"/>
        <v>890680.14599999995</v>
      </c>
      <c r="H29" s="22"/>
      <c r="I29" s="22"/>
      <c r="J29" s="22">
        <v>666.8001318548387</v>
      </c>
      <c r="K29" s="22">
        <v>709.92321209677402</v>
      </c>
      <c r="L29" s="22">
        <f t="shared" si="9"/>
        <v>1376.7233439516126</v>
      </c>
    </row>
    <row r="30" spans="1:12" s="2" customFormat="1">
      <c r="A30" s="37">
        <v>8</v>
      </c>
      <c r="B30" s="30" t="s">
        <v>16</v>
      </c>
      <c r="C30" s="31">
        <v>916348</v>
      </c>
      <c r="D30" s="31">
        <v>0</v>
      </c>
      <c r="E30" s="31">
        <v>1603694</v>
      </c>
      <c r="F30" s="31">
        <v>1118749</v>
      </c>
      <c r="G30" s="31">
        <f t="shared" si="6"/>
        <v>3638791</v>
      </c>
      <c r="H30" s="32">
        <v>1416.3981182795699</v>
      </c>
      <c r="I30" s="32" t="s">
        <v>203</v>
      </c>
      <c r="J30" s="32">
        <v>2478.8280913978497</v>
      </c>
      <c r="K30" s="32">
        <v>1729.2491263440859</v>
      </c>
      <c r="L30" s="32">
        <f>H30+I30+J30+K30</f>
        <v>5624.4753360215054</v>
      </c>
    </row>
    <row r="31" spans="1:12" s="2" customFormat="1" ht="14.25" customHeight="1">
      <c r="A31" s="35"/>
      <c r="B31" s="35" t="s">
        <v>87</v>
      </c>
      <c r="C31" s="22">
        <v>916348</v>
      </c>
      <c r="D31" s="22">
        <v>0</v>
      </c>
      <c r="E31" s="22">
        <v>1603694</v>
      </c>
      <c r="F31" s="22">
        <v>1118749</v>
      </c>
      <c r="G31" s="22">
        <f t="shared" ref="G31:L31" si="10">G30</f>
        <v>3638791</v>
      </c>
      <c r="H31" s="22">
        <v>1416.3981182795699</v>
      </c>
      <c r="I31" s="22"/>
      <c r="J31" s="22">
        <v>2478.8280913978497</v>
      </c>
      <c r="K31" s="22">
        <v>1729.2491263440859</v>
      </c>
      <c r="L31" s="22">
        <f t="shared" si="10"/>
        <v>5624.4753360215054</v>
      </c>
    </row>
    <row r="32" spans="1:12" s="2" customFormat="1">
      <c r="A32" s="37">
        <v>9</v>
      </c>
      <c r="B32" s="30" t="s">
        <v>17</v>
      </c>
      <c r="C32" s="31">
        <v>0</v>
      </c>
      <c r="D32" s="31">
        <v>0</v>
      </c>
      <c r="E32" s="31">
        <v>1379124</v>
      </c>
      <c r="F32" s="31">
        <v>380969</v>
      </c>
      <c r="G32" s="31">
        <f t="shared" ref="G32" si="11">SUM(C32:F32)</f>
        <v>1760093</v>
      </c>
      <c r="H32" s="32" t="s">
        <v>203</v>
      </c>
      <c r="I32" s="32" t="s">
        <v>203</v>
      </c>
      <c r="J32" s="32">
        <v>2131.7104838709679</v>
      </c>
      <c r="K32" s="32">
        <v>588.86337365591385</v>
      </c>
      <c r="L32" s="32">
        <f>H32+I32+J32+K32</f>
        <v>2720.5738575268815</v>
      </c>
    </row>
    <row r="33" spans="1:12" s="2" customFormat="1">
      <c r="A33" s="35"/>
      <c r="B33" s="35" t="s">
        <v>88</v>
      </c>
      <c r="C33" s="22"/>
      <c r="D33" s="22"/>
      <c r="E33" s="22">
        <v>1379124</v>
      </c>
      <c r="F33" s="22">
        <v>380969</v>
      </c>
      <c r="G33" s="22">
        <f>G32</f>
        <v>1760093</v>
      </c>
      <c r="H33" s="22"/>
      <c r="I33" s="22"/>
      <c r="J33" s="22">
        <v>2131.7104838709679</v>
      </c>
      <c r="K33" s="22">
        <v>588.86337365591385</v>
      </c>
      <c r="L33" s="22">
        <f>K33+J33</f>
        <v>2720.5738575268815</v>
      </c>
    </row>
    <row r="34" spans="1:12" s="2" customFormat="1">
      <c r="A34" s="37">
        <v>10</v>
      </c>
      <c r="B34" s="30" t="s">
        <v>18</v>
      </c>
      <c r="C34" s="31">
        <v>0</v>
      </c>
      <c r="D34" s="31">
        <v>0</v>
      </c>
      <c r="E34" s="31">
        <v>1572325</v>
      </c>
      <c r="F34" s="31">
        <v>896698</v>
      </c>
      <c r="G34" s="31">
        <f>SUM(C34:F34)</f>
        <v>2469023</v>
      </c>
      <c r="H34" s="32" t="s">
        <v>203</v>
      </c>
      <c r="I34" s="32" t="s">
        <v>203</v>
      </c>
      <c r="J34" s="32">
        <v>2430.3410618279568</v>
      </c>
      <c r="K34" s="32">
        <v>1386.0251344086021</v>
      </c>
      <c r="L34" s="32">
        <f>H34+I34+J34+K34</f>
        <v>3816.3661962365586</v>
      </c>
    </row>
    <row r="35" spans="1:12" s="2" customFormat="1">
      <c r="A35" s="35"/>
      <c r="B35" s="35" t="s">
        <v>93</v>
      </c>
      <c r="C35" s="22"/>
      <c r="D35" s="22"/>
      <c r="E35" s="22">
        <v>749999</v>
      </c>
      <c r="F35" s="22">
        <v>197274</v>
      </c>
      <c r="G35" s="22">
        <f>SUM(C35:F35)</f>
        <v>947273</v>
      </c>
      <c r="H35" s="22"/>
      <c r="I35" s="22"/>
      <c r="J35" s="22">
        <v>1159.2726478494624</v>
      </c>
      <c r="K35" s="22">
        <v>304.92620967741931</v>
      </c>
      <c r="L35" s="22">
        <f>H35+I35+J35+K35</f>
        <v>1464.1988575268817</v>
      </c>
    </row>
    <row r="36" spans="1:12" s="2" customFormat="1">
      <c r="A36" s="35"/>
      <c r="B36" s="35" t="s">
        <v>90</v>
      </c>
      <c r="C36" s="22"/>
      <c r="D36" s="22"/>
      <c r="E36" s="22">
        <v>592924</v>
      </c>
      <c r="F36" s="22">
        <v>333840</v>
      </c>
      <c r="G36" s="22">
        <f t="shared" ref="G36:G40" si="12">SUM(C36:F36)</f>
        <v>926764</v>
      </c>
      <c r="H36" s="22"/>
      <c r="I36" s="22"/>
      <c r="J36" s="63">
        <v>916.48198924731184</v>
      </c>
      <c r="K36" s="22">
        <v>516.01612903225805</v>
      </c>
      <c r="L36" s="22">
        <f>H36+I36+J36+K36</f>
        <v>1432.49811827957</v>
      </c>
    </row>
    <row r="37" spans="1:12" s="2" customFormat="1">
      <c r="A37" s="35"/>
      <c r="B37" s="35" t="s">
        <v>89</v>
      </c>
      <c r="C37" s="22"/>
      <c r="D37" s="22"/>
      <c r="E37" s="22">
        <v>111006</v>
      </c>
      <c r="F37" s="22">
        <v>173959</v>
      </c>
      <c r="G37" s="22">
        <f t="shared" si="12"/>
        <v>284965</v>
      </c>
      <c r="H37" s="22"/>
      <c r="I37" s="22"/>
      <c r="J37" s="22">
        <v>171.58185483870966</v>
      </c>
      <c r="K37" s="22">
        <v>268.88823924731179</v>
      </c>
      <c r="L37" s="22">
        <f t="shared" ref="L37:L40" si="13">H37+I37+J37+K37</f>
        <v>440.47009408602145</v>
      </c>
    </row>
    <row r="38" spans="1:12" s="2" customFormat="1">
      <c r="A38" s="35"/>
      <c r="B38" s="35" t="s">
        <v>91</v>
      </c>
      <c r="C38" s="22"/>
      <c r="D38" s="22"/>
      <c r="E38" s="22">
        <v>102673</v>
      </c>
      <c r="F38" s="22">
        <v>169835</v>
      </c>
      <c r="G38" s="22">
        <f t="shared" si="12"/>
        <v>272508</v>
      </c>
      <c r="H38" s="22"/>
      <c r="I38" s="22"/>
      <c r="J38" s="22">
        <v>158.70154569892472</v>
      </c>
      <c r="K38" s="22">
        <v>262.51377688172045</v>
      </c>
      <c r="L38" s="22">
        <f t="shared" si="13"/>
        <v>421.21532258064519</v>
      </c>
    </row>
    <row r="39" spans="1:12" s="2" customFormat="1">
      <c r="A39" s="35"/>
      <c r="B39" s="35" t="s">
        <v>92</v>
      </c>
      <c r="C39" s="22"/>
      <c r="D39" s="22"/>
      <c r="E39" s="22">
        <v>0</v>
      </c>
      <c r="F39" s="22">
        <v>8160</v>
      </c>
      <c r="G39" s="22">
        <f t="shared" si="12"/>
        <v>8160</v>
      </c>
      <c r="H39" s="22"/>
      <c r="I39" s="22"/>
      <c r="J39" s="22" t="s">
        <v>203</v>
      </c>
      <c r="K39" s="22">
        <v>12.61290322580645</v>
      </c>
      <c r="L39" s="22">
        <f t="shared" si="13"/>
        <v>12.61290322580645</v>
      </c>
    </row>
    <row r="40" spans="1:12" s="2" customFormat="1">
      <c r="A40" s="35"/>
      <c r="B40" s="35" t="s">
        <v>77</v>
      </c>
      <c r="C40" s="22"/>
      <c r="D40" s="22"/>
      <c r="E40" s="22">
        <v>15723</v>
      </c>
      <c r="F40" s="22">
        <v>13630</v>
      </c>
      <c r="G40" s="22">
        <f t="shared" si="12"/>
        <v>29353</v>
      </c>
      <c r="H40" s="22"/>
      <c r="I40" s="22"/>
      <c r="J40" s="22">
        <v>24.303024193548385</v>
      </c>
      <c r="K40" s="22">
        <v>21.06787634408602</v>
      </c>
      <c r="L40" s="22">
        <f t="shared" si="13"/>
        <v>45.370900537634405</v>
      </c>
    </row>
    <row r="41" spans="1:12" s="2" customFormat="1">
      <c r="A41" s="37">
        <v>11</v>
      </c>
      <c r="B41" s="30" t="s">
        <v>19</v>
      </c>
      <c r="C41" s="31">
        <v>0</v>
      </c>
      <c r="D41" s="31">
        <v>64554</v>
      </c>
      <c r="E41" s="31">
        <v>645970</v>
      </c>
      <c r="F41" s="31">
        <v>1066776</v>
      </c>
      <c r="G41" s="31">
        <f t="shared" ref="G41" si="14">SUM(C41:F41)</f>
        <v>1777300</v>
      </c>
      <c r="H41" s="32" t="s">
        <v>203</v>
      </c>
      <c r="I41" s="32">
        <v>99.78104838709676</v>
      </c>
      <c r="J41" s="32">
        <v>998.47513440860212</v>
      </c>
      <c r="K41" s="32">
        <v>1648.9145161290321</v>
      </c>
      <c r="L41" s="32">
        <f>H41+I41+J41+K41</f>
        <v>2747.1706989247309</v>
      </c>
    </row>
    <row r="42" spans="1:12" s="2" customFormat="1">
      <c r="A42" s="35"/>
      <c r="B42" s="35" t="s">
        <v>94</v>
      </c>
      <c r="C42" s="22">
        <v>0</v>
      </c>
      <c r="D42" s="22">
        <v>64554</v>
      </c>
      <c r="E42" s="22">
        <v>645970</v>
      </c>
      <c r="F42" s="22">
        <v>1066776</v>
      </c>
      <c r="G42" s="22">
        <f>C42+D42+E42+F42</f>
        <v>1777300</v>
      </c>
      <c r="H42" s="22"/>
      <c r="I42" s="22">
        <v>99.78104838709676</v>
      </c>
      <c r="J42" s="22">
        <v>998.47513440860212</v>
      </c>
      <c r="K42" s="22">
        <v>1648.9145161290321</v>
      </c>
      <c r="L42" s="22">
        <f>H42+I42+J42+K42</f>
        <v>2747.1706989247309</v>
      </c>
    </row>
    <row r="43" spans="1:12" s="10" customFormat="1" ht="16.5" customHeight="1">
      <c r="A43" s="37">
        <v>12</v>
      </c>
      <c r="B43" s="30" t="s">
        <v>20</v>
      </c>
      <c r="C43" s="41">
        <v>7337118</v>
      </c>
      <c r="D43" s="41">
        <v>1449781</v>
      </c>
      <c r="E43" s="41">
        <v>18075348</v>
      </c>
      <c r="F43" s="41">
        <v>2862489</v>
      </c>
      <c r="G43" s="31">
        <f t="shared" ref="G43:G47" si="15">SUM(C43:F43)</f>
        <v>29724736</v>
      </c>
      <c r="H43" s="42">
        <v>11340.975403225804</v>
      </c>
      <c r="I43" s="42">
        <v>2240.9249327956986</v>
      </c>
      <c r="J43" s="32">
        <v>27939.045967741935</v>
      </c>
      <c r="K43" s="32">
        <v>4424.5461693548386</v>
      </c>
      <c r="L43" s="32">
        <f>H43+I43+J43+K43</f>
        <v>45945.492473118284</v>
      </c>
    </row>
    <row r="44" spans="1:12" s="2" customFormat="1">
      <c r="A44" s="17"/>
      <c r="B44" s="17" t="s">
        <v>95</v>
      </c>
      <c r="C44" s="22">
        <v>6507627</v>
      </c>
      <c r="D44" s="22">
        <v>1449781</v>
      </c>
      <c r="E44" s="22">
        <v>17778118</v>
      </c>
      <c r="F44" s="22">
        <v>2714192</v>
      </c>
      <c r="G44" s="22">
        <f>G43-G45-G46</f>
        <v>28449718</v>
      </c>
      <c r="H44" s="22">
        <v>10058.832056451613</v>
      </c>
      <c r="I44" s="22">
        <v>2240.9249327956986</v>
      </c>
      <c r="J44" s="22">
        <v>27479.617876344084</v>
      </c>
      <c r="K44" s="22">
        <v>4195.3236559139777</v>
      </c>
      <c r="L44" s="22">
        <f t="shared" ref="L44:L72" si="16">H44+I44+J44+K44</f>
        <v>43974.698521505372</v>
      </c>
    </row>
    <row r="45" spans="1:12" s="2" customFormat="1">
      <c r="A45" s="17"/>
      <c r="B45" s="17" t="s">
        <v>96</v>
      </c>
      <c r="C45" s="22"/>
      <c r="D45" s="22"/>
      <c r="E45" s="69">
        <v>297230</v>
      </c>
      <c r="F45" s="69">
        <v>148297</v>
      </c>
      <c r="G45" s="22">
        <f t="shared" si="15"/>
        <v>445527</v>
      </c>
      <c r="H45" s="22"/>
      <c r="I45" s="22"/>
      <c r="J45" s="22">
        <v>459.42809139784941</v>
      </c>
      <c r="K45" s="22">
        <v>229.22251344086018</v>
      </c>
      <c r="L45" s="22">
        <f t="shared" si="16"/>
        <v>688.65060483870957</v>
      </c>
    </row>
    <row r="46" spans="1:12" s="2" customFormat="1">
      <c r="A46" s="17"/>
      <c r="B46" s="17" t="s">
        <v>97</v>
      </c>
      <c r="C46" s="22">
        <v>829491</v>
      </c>
      <c r="D46" s="22"/>
      <c r="E46" s="22"/>
      <c r="F46" s="22"/>
      <c r="G46" s="22">
        <f t="shared" si="15"/>
        <v>829491</v>
      </c>
      <c r="H46" s="22">
        <v>1282.1433467741933</v>
      </c>
      <c r="I46" s="22"/>
      <c r="J46" s="22"/>
      <c r="K46" s="22"/>
      <c r="L46" s="22">
        <f t="shared" si="16"/>
        <v>1282.1433467741933</v>
      </c>
    </row>
    <row r="47" spans="1:12" s="2" customFormat="1">
      <c r="A47" s="37">
        <v>13</v>
      </c>
      <c r="B47" s="30" t="s">
        <v>21</v>
      </c>
      <c r="C47" s="41">
        <v>0</v>
      </c>
      <c r="D47" s="41">
        <v>0</v>
      </c>
      <c r="E47" s="41">
        <v>781007</v>
      </c>
      <c r="F47" s="41">
        <v>465551</v>
      </c>
      <c r="G47" s="31">
        <f t="shared" si="15"/>
        <v>1246558</v>
      </c>
      <c r="H47" s="42" t="s">
        <v>203</v>
      </c>
      <c r="I47" s="42" t="s">
        <v>203</v>
      </c>
      <c r="J47" s="32">
        <v>1207.2016801075267</v>
      </c>
      <c r="K47" s="32">
        <v>719.60168010752682</v>
      </c>
      <c r="L47" s="32">
        <f>H47+I47+J47+K47</f>
        <v>1926.8033602150535</v>
      </c>
    </row>
    <row r="48" spans="1:12" s="2" customFormat="1" ht="14.25" customHeight="1">
      <c r="A48" s="17"/>
      <c r="B48" s="17" t="s">
        <v>98</v>
      </c>
      <c r="C48" s="22">
        <v>0</v>
      </c>
      <c r="D48" s="22">
        <v>0</v>
      </c>
      <c r="E48" s="22">
        <v>781007</v>
      </c>
      <c r="F48" s="22">
        <v>465551</v>
      </c>
      <c r="G48" s="22">
        <f t="shared" ref="G48" si="17">G47</f>
        <v>1246558</v>
      </c>
      <c r="H48" s="22"/>
      <c r="I48" s="22"/>
      <c r="J48" s="22">
        <v>1207.2016801075267</v>
      </c>
      <c r="K48" s="22">
        <v>719.60168010752682</v>
      </c>
      <c r="L48" s="22">
        <f t="shared" si="16"/>
        <v>1926.8033602150535</v>
      </c>
    </row>
    <row r="49" spans="1:13" s="2" customFormat="1">
      <c r="A49" s="37">
        <v>14</v>
      </c>
      <c r="B49" s="30" t="s">
        <v>22</v>
      </c>
      <c r="C49" s="31">
        <v>0</v>
      </c>
      <c r="D49" s="31">
        <v>0</v>
      </c>
      <c r="E49" s="31">
        <v>1656530</v>
      </c>
      <c r="F49" s="31">
        <v>281720</v>
      </c>
      <c r="G49" s="31">
        <f t="shared" ref="G49" si="18">SUM(C49:F49)</f>
        <v>1938250</v>
      </c>
      <c r="H49" s="32" t="s">
        <v>203</v>
      </c>
      <c r="I49" s="32" t="s">
        <v>203</v>
      </c>
      <c r="J49" s="32">
        <v>2560.4966397849462</v>
      </c>
      <c r="K49" s="32">
        <v>435.45430107526875</v>
      </c>
      <c r="L49" s="32">
        <f>H49+I49+J49+K49</f>
        <v>2995.9509408602148</v>
      </c>
    </row>
    <row r="50" spans="1:13" s="2" customFormat="1">
      <c r="A50" s="17"/>
      <c r="B50" s="17" t="s">
        <v>102</v>
      </c>
      <c r="C50" s="22">
        <v>0</v>
      </c>
      <c r="D50" s="22">
        <v>0</v>
      </c>
      <c r="E50" s="22">
        <v>662612</v>
      </c>
      <c r="F50" s="22">
        <v>8452</v>
      </c>
      <c r="G50" s="22">
        <f>SUM(C50:F50)</f>
        <v>671064</v>
      </c>
      <c r="H50" s="22"/>
      <c r="I50" s="22"/>
      <c r="J50" s="22">
        <v>1024.1986559139784</v>
      </c>
      <c r="K50" s="22">
        <v>13.064247311827955</v>
      </c>
      <c r="L50" s="22">
        <f t="shared" si="16"/>
        <v>1037.2629032258064</v>
      </c>
    </row>
    <row r="51" spans="1:13" s="2" customFormat="1">
      <c r="A51" s="17"/>
      <c r="B51" s="17" t="s">
        <v>99</v>
      </c>
      <c r="C51" s="22">
        <v>0</v>
      </c>
      <c r="D51" s="22">
        <v>0</v>
      </c>
      <c r="E51" s="22">
        <v>165653</v>
      </c>
      <c r="F51" s="22">
        <v>197204</v>
      </c>
      <c r="G51" s="22">
        <f t="shared" ref="G51:G55" si="19">SUM(C51:F51)</f>
        <v>362857</v>
      </c>
      <c r="H51" s="22"/>
      <c r="I51" s="22"/>
      <c r="J51" s="22">
        <v>256</v>
      </c>
      <c r="K51" s="22">
        <v>304.39005376344079</v>
      </c>
      <c r="L51" s="22">
        <f t="shared" si="16"/>
        <v>560.39005376344085</v>
      </c>
    </row>
    <row r="52" spans="1:13" s="2" customFormat="1">
      <c r="A52" s="17"/>
      <c r="B52" s="17" t="s">
        <v>103</v>
      </c>
      <c r="C52" s="22">
        <v>0</v>
      </c>
      <c r="D52" s="22">
        <v>0</v>
      </c>
      <c r="E52" s="22">
        <v>132522</v>
      </c>
      <c r="F52" s="22">
        <v>76064</v>
      </c>
      <c r="G52" s="22">
        <f t="shared" si="19"/>
        <v>208586</v>
      </c>
      <c r="H52" s="22"/>
      <c r="I52" s="22"/>
      <c r="J52" s="22">
        <v>205</v>
      </c>
      <c r="K52" s="22">
        <v>118</v>
      </c>
      <c r="L52" s="22">
        <f t="shared" si="16"/>
        <v>323</v>
      </c>
    </row>
    <row r="53" spans="1:13" s="2" customFormat="1">
      <c r="A53" s="17"/>
      <c r="B53" s="17" t="s">
        <v>100</v>
      </c>
      <c r="C53" s="22">
        <v>0</v>
      </c>
      <c r="D53" s="22">
        <v>0</v>
      </c>
      <c r="E53" s="22">
        <v>496959</v>
      </c>
      <c r="F53" s="22">
        <v>0</v>
      </c>
      <c r="G53" s="22">
        <f t="shared" si="19"/>
        <v>496959</v>
      </c>
      <c r="H53" s="22"/>
      <c r="I53" s="22"/>
      <c r="J53" s="22">
        <v>768</v>
      </c>
      <c r="K53" s="22">
        <v>0</v>
      </c>
      <c r="L53" s="22">
        <f t="shared" si="16"/>
        <v>768</v>
      </c>
    </row>
    <row r="54" spans="1:13" s="2" customFormat="1">
      <c r="A54" s="17"/>
      <c r="B54" s="17" t="s">
        <v>104</v>
      </c>
      <c r="C54" s="22">
        <v>0</v>
      </c>
      <c r="D54" s="22">
        <v>0</v>
      </c>
      <c r="E54" s="22">
        <v>82827</v>
      </c>
      <c r="F54" s="22">
        <v>0</v>
      </c>
      <c r="G54" s="22">
        <f t="shared" si="19"/>
        <v>82827</v>
      </c>
      <c r="H54" s="22"/>
      <c r="I54" s="22"/>
      <c r="J54" s="22">
        <v>128</v>
      </c>
      <c r="K54" s="22">
        <v>0</v>
      </c>
      <c r="L54" s="22">
        <f t="shared" si="16"/>
        <v>128</v>
      </c>
    </row>
    <row r="55" spans="1:13" s="2" customFormat="1">
      <c r="A55" s="17"/>
      <c r="B55" s="17" t="s">
        <v>101</v>
      </c>
      <c r="C55" s="22">
        <v>0</v>
      </c>
      <c r="D55" s="22">
        <v>0</v>
      </c>
      <c r="E55" s="22">
        <v>115957</v>
      </c>
      <c r="F55" s="22">
        <v>0</v>
      </c>
      <c r="G55" s="22">
        <f t="shared" si="19"/>
        <v>115957</v>
      </c>
      <c r="H55" s="22"/>
      <c r="I55" s="22"/>
      <c r="J55" s="22">
        <v>179</v>
      </c>
      <c r="K55" s="22">
        <v>0</v>
      </c>
      <c r="L55" s="22">
        <f t="shared" si="16"/>
        <v>179</v>
      </c>
    </row>
    <row r="56" spans="1:13" s="2" customFormat="1">
      <c r="A56" s="36">
        <v>15</v>
      </c>
      <c r="B56" s="24" t="s">
        <v>23</v>
      </c>
      <c r="C56" s="25">
        <v>0</v>
      </c>
      <c r="D56" s="25">
        <v>0</v>
      </c>
      <c r="E56" s="25">
        <v>134673</v>
      </c>
      <c r="F56" s="25">
        <v>309932</v>
      </c>
      <c r="G56" s="25">
        <f t="shared" ref="G56" si="20">SUM(C56:F56)</f>
        <v>444605</v>
      </c>
      <c r="H56" s="26" t="s">
        <v>203</v>
      </c>
      <c r="I56" s="26" t="s">
        <v>203</v>
      </c>
      <c r="J56" s="26">
        <v>208.16391129032255</v>
      </c>
      <c r="K56" s="26">
        <v>479.06155913978489</v>
      </c>
      <c r="L56" s="44">
        <f>H56+I56+J56+K56</f>
        <v>687.22547043010741</v>
      </c>
    </row>
    <row r="57" spans="1:13" s="2" customFormat="1">
      <c r="A57" s="17"/>
      <c r="B57" s="17" t="s">
        <v>105</v>
      </c>
      <c r="C57" s="22"/>
      <c r="D57" s="22"/>
      <c r="E57" s="22">
        <v>134673</v>
      </c>
      <c r="F57" s="22">
        <v>309932</v>
      </c>
      <c r="G57" s="22">
        <f>G56</f>
        <v>444605</v>
      </c>
      <c r="H57" s="22"/>
      <c r="I57" s="22"/>
      <c r="J57" s="22">
        <v>208.16391129032255</v>
      </c>
      <c r="K57" s="22">
        <v>479.06155913978489</v>
      </c>
      <c r="L57" s="22">
        <f t="shared" si="16"/>
        <v>687.22547043010741</v>
      </c>
    </row>
    <row r="58" spans="1:13" s="2" customFormat="1">
      <c r="A58" s="37">
        <v>16</v>
      </c>
      <c r="B58" s="30" t="s">
        <v>24</v>
      </c>
      <c r="C58" s="31">
        <v>0</v>
      </c>
      <c r="D58" s="31">
        <v>0</v>
      </c>
      <c r="E58" s="31">
        <v>578196</v>
      </c>
      <c r="F58" s="31">
        <v>291981</v>
      </c>
      <c r="G58" s="31">
        <f t="shared" ref="G58" si="21">SUM(C58:F58)</f>
        <v>870177</v>
      </c>
      <c r="H58" s="32" t="s">
        <v>203</v>
      </c>
      <c r="I58" s="32" t="s">
        <v>203</v>
      </c>
      <c r="J58" s="32">
        <v>893.71693548387088</v>
      </c>
      <c r="K58" s="32">
        <v>451.31471774193545</v>
      </c>
      <c r="L58" s="32">
        <f>H58+I58+J58+K58</f>
        <v>1345.0316532258064</v>
      </c>
    </row>
    <row r="59" spans="1:13" s="2" customFormat="1" ht="15" customHeight="1">
      <c r="A59" s="17"/>
      <c r="B59" s="35" t="s">
        <v>106</v>
      </c>
      <c r="C59" s="22">
        <v>0</v>
      </c>
      <c r="D59" s="22">
        <v>0</v>
      </c>
      <c r="E59" s="22">
        <v>578196</v>
      </c>
      <c r="F59" s="22">
        <v>291981</v>
      </c>
      <c r="G59" s="22">
        <f>G58</f>
        <v>870177</v>
      </c>
      <c r="H59" s="22"/>
      <c r="I59" s="22"/>
      <c r="J59" s="22">
        <v>893.71693548387088</v>
      </c>
      <c r="K59" s="22">
        <v>451.31471774193545</v>
      </c>
      <c r="L59" s="22">
        <f t="shared" si="16"/>
        <v>1345.0316532258064</v>
      </c>
    </row>
    <row r="60" spans="1:13" s="2" customFormat="1">
      <c r="A60" s="37">
        <v>17</v>
      </c>
      <c r="B60" s="30" t="s">
        <v>25</v>
      </c>
      <c r="C60" s="31">
        <v>0</v>
      </c>
      <c r="D60" s="31">
        <v>0</v>
      </c>
      <c r="E60" s="31">
        <v>587606</v>
      </c>
      <c r="F60" s="31">
        <v>495239</v>
      </c>
      <c r="G60" s="31">
        <f t="shared" ref="G60" si="22">SUM(C60:F60)</f>
        <v>1082845</v>
      </c>
      <c r="H60" s="32" t="s">
        <v>203</v>
      </c>
      <c r="I60" s="32" t="s">
        <v>203</v>
      </c>
      <c r="J60" s="32">
        <v>908.26196236559133</v>
      </c>
      <c r="K60" s="32">
        <v>765.49038978494616</v>
      </c>
      <c r="L60" s="32">
        <f>H60+I60+J60+K60</f>
        <v>1673.7523521505375</v>
      </c>
    </row>
    <row r="61" spans="1:13" s="2" customFormat="1">
      <c r="A61" s="17"/>
      <c r="B61" s="17" t="s">
        <v>107</v>
      </c>
      <c r="C61" s="22"/>
      <c r="D61" s="22"/>
      <c r="E61" s="22">
        <v>587606</v>
      </c>
      <c r="F61" s="22">
        <v>495239</v>
      </c>
      <c r="G61" s="22">
        <f>F61+E61</f>
        <v>1082845</v>
      </c>
      <c r="H61" s="22"/>
      <c r="I61" s="22"/>
      <c r="J61" s="22">
        <v>908.26196236559133</v>
      </c>
      <c r="K61" s="22">
        <v>765.49038978494616</v>
      </c>
      <c r="L61" s="22">
        <f t="shared" si="16"/>
        <v>1673.7523521505375</v>
      </c>
    </row>
    <row r="62" spans="1:13" s="2" customFormat="1">
      <c r="A62" s="37">
        <v>18</v>
      </c>
      <c r="B62" s="30" t="s">
        <v>26</v>
      </c>
      <c r="C62" s="31">
        <v>0</v>
      </c>
      <c r="D62" s="31">
        <v>0</v>
      </c>
      <c r="E62" s="31">
        <v>2382257</v>
      </c>
      <c r="F62" s="31">
        <v>1041314</v>
      </c>
      <c r="G62" s="31">
        <f t="shared" ref="G62" si="23">SUM(C62:F62)</f>
        <v>3423571</v>
      </c>
      <c r="H62" s="32" t="s">
        <v>203</v>
      </c>
      <c r="I62" s="32" t="s">
        <v>203</v>
      </c>
      <c r="J62" s="32">
        <v>3682.2520833333333</v>
      </c>
      <c r="K62" s="32">
        <v>1609.5579301075265</v>
      </c>
      <c r="L62" s="32">
        <f>H62+I62+J62+K62</f>
        <v>5291.8100134408596</v>
      </c>
    </row>
    <row r="63" spans="1:13">
      <c r="A63" s="45"/>
      <c r="B63" s="45" t="s">
        <v>108</v>
      </c>
      <c r="C63" s="22"/>
      <c r="D63" s="22"/>
      <c r="E63" s="22">
        <v>459299</v>
      </c>
      <c r="F63" s="22">
        <v>200766</v>
      </c>
      <c r="G63" s="63">
        <f>SUM(C63:F63)</f>
        <v>660065</v>
      </c>
      <c r="H63" s="63"/>
      <c r="I63" s="63"/>
      <c r="J63" s="63">
        <v>709.9379704301075</v>
      </c>
      <c r="K63" s="63">
        <v>310.32379032258063</v>
      </c>
      <c r="L63" s="63">
        <f t="shared" si="16"/>
        <v>1020.2617607526881</v>
      </c>
      <c r="M63" s="2"/>
    </row>
    <row r="64" spans="1:13">
      <c r="A64" s="45"/>
      <c r="B64" s="45" t="s">
        <v>109</v>
      </c>
      <c r="C64" s="22"/>
      <c r="D64" s="22"/>
      <c r="E64" s="22">
        <v>1002930</v>
      </c>
      <c r="F64" s="22">
        <v>438393</v>
      </c>
      <c r="G64" s="63">
        <f t="shared" ref="G64:G65" si="24">SUM(C64:F64)</f>
        <v>1441323</v>
      </c>
      <c r="H64" s="63"/>
      <c r="I64" s="63"/>
      <c r="J64" s="63">
        <v>1550.2278225806451</v>
      </c>
      <c r="K64" s="63">
        <v>677.62358870967739</v>
      </c>
      <c r="L64" s="63">
        <f t="shared" si="16"/>
        <v>2227.8514112903226</v>
      </c>
      <c r="M64" s="2"/>
    </row>
    <row r="65" spans="1:13" ht="31.5" customHeight="1">
      <c r="A65" s="45"/>
      <c r="B65" s="45" t="s">
        <v>110</v>
      </c>
      <c r="C65" s="22"/>
      <c r="D65" s="22"/>
      <c r="E65" s="22">
        <v>920028</v>
      </c>
      <c r="F65" s="22">
        <v>402155</v>
      </c>
      <c r="G65" s="63">
        <f t="shared" si="24"/>
        <v>1322183</v>
      </c>
      <c r="H65" s="63"/>
      <c r="I65" s="63"/>
      <c r="J65" s="63">
        <v>1422.0862903225805</v>
      </c>
      <c r="K65" s="63">
        <v>621.61055107526875</v>
      </c>
      <c r="L65" s="63">
        <f t="shared" si="16"/>
        <v>2043.6968413978493</v>
      </c>
      <c r="M65" s="2"/>
    </row>
    <row r="66" spans="1:13">
      <c r="A66" s="37">
        <v>19</v>
      </c>
      <c r="B66" s="30" t="s">
        <v>27</v>
      </c>
      <c r="C66" s="31">
        <v>196599</v>
      </c>
      <c r="D66" s="31">
        <v>7980</v>
      </c>
      <c r="E66" s="31">
        <v>489976</v>
      </c>
      <c r="F66" s="31">
        <v>487364</v>
      </c>
      <c r="G66" s="31">
        <f t="shared" ref="G66" si="25">SUM(C66:F66)</f>
        <v>1181919</v>
      </c>
      <c r="H66" s="32">
        <v>303.88286290322577</v>
      </c>
      <c r="I66" s="32">
        <v>12.334677419354838</v>
      </c>
      <c r="J66" s="32">
        <v>757.35537634408604</v>
      </c>
      <c r="K66" s="32">
        <v>753.318010752688</v>
      </c>
      <c r="L66" s="32">
        <f>H66+I66+J66+K66</f>
        <v>1826.8909274193545</v>
      </c>
    </row>
    <row r="67" spans="1:13">
      <c r="A67" s="45"/>
      <c r="B67" s="45" t="s">
        <v>111</v>
      </c>
      <c r="C67" s="22">
        <v>196599</v>
      </c>
      <c r="D67" s="22">
        <v>7980</v>
      </c>
      <c r="E67" s="22">
        <v>489976</v>
      </c>
      <c r="F67" s="22">
        <v>487364</v>
      </c>
      <c r="G67" s="22">
        <f t="shared" ref="G67" si="26">G66</f>
        <v>1181919</v>
      </c>
      <c r="H67" s="22">
        <v>303.88286290322577</v>
      </c>
      <c r="I67" s="22">
        <v>12.334677419354838</v>
      </c>
      <c r="J67" s="22">
        <v>757.35537634408604</v>
      </c>
      <c r="K67" s="22">
        <v>753.318010752688</v>
      </c>
      <c r="L67" s="22">
        <f t="shared" si="16"/>
        <v>1826.8909274193545</v>
      </c>
    </row>
    <row r="68" spans="1:13">
      <c r="A68" s="37">
        <v>20</v>
      </c>
      <c r="B68" s="30" t="s">
        <v>28</v>
      </c>
      <c r="C68" s="31">
        <v>0</v>
      </c>
      <c r="D68" s="31">
        <v>0</v>
      </c>
      <c r="E68" s="31">
        <v>4547513</v>
      </c>
      <c r="F68" s="31">
        <v>2216720</v>
      </c>
      <c r="G68" s="31">
        <f t="shared" ref="G68" si="27">SUM(C68:F68)</f>
        <v>6764233</v>
      </c>
      <c r="H68" s="32" t="s">
        <v>203</v>
      </c>
      <c r="I68" s="32" t="s">
        <v>203</v>
      </c>
      <c r="J68" s="32">
        <v>7029.0859543010747</v>
      </c>
      <c r="K68" s="32">
        <v>3426.3817204301072</v>
      </c>
      <c r="L68" s="32">
        <f>H68+I68+J68+K68</f>
        <v>10455.467674731182</v>
      </c>
    </row>
    <row r="69" spans="1:13">
      <c r="A69" s="45"/>
      <c r="B69" s="45" t="s">
        <v>112</v>
      </c>
      <c r="C69" s="22"/>
      <c r="D69" s="22"/>
      <c r="E69" s="22">
        <v>4547513</v>
      </c>
      <c r="F69" s="22">
        <v>2216720</v>
      </c>
      <c r="G69" s="63">
        <f>F69+E69</f>
        <v>6764233</v>
      </c>
      <c r="H69" s="63"/>
      <c r="I69" s="63"/>
      <c r="J69" s="63">
        <v>7029.0859543010747</v>
      </c>
      <c r="K69" s="63">
        <v>3426.3817204301072</v>
      </c>
      <c r="L69" s="63">
        <f t="shared" si="16"/>
        <v>10455.467674731182</v>
      </c>
    </row>
    <row r="70" spans="1:13">
      <c r="A70" s="37">
        <v>21</v>
      </c>
      <c r="B70" s="30" t="s">
        <v>29</v>
      </c>
      <c r="C70" s="31">
        <v>0</v>
      </c>
      <c r="D70" s="31">
        <v>403509</v>
      </c>
      <c r="E70" s="31">
        <v>372033</v>
      </c>
      <c r="F70" s="31">
        <v>214598</v>
      </c>
      <c r="G70" s="31">
        <f t="shared" ref="G70" si="28">SUM(C70:F70)</f>
        <v>990140</v>
      </c>
      <c r="H70" s="32" t="s">
        <v>203</v>
      </c>
      <c r="I70" s="32">
        <v>623.70342741935485</v>
      </c>
      <c r="J70" s="32">
        <v>575.05100806451605</v>
      </c>
      <c r="K70" s="32">
        <v>331.70389784946235</v>
      </c>
      <c r="L70" s="32">
        <f>H70+I70+J70+K70</f>
        <v>1530.4583333333335</v>
      </c>
    </row>
    <row r="71" spans="1:13">
      <c r="A71" s="45"/>
      <c r="B71" s="45" t="s">
        <v>114</v>
      </c>
      <c r="C71" s="22"/>
      <c r="D71" s="22"/>
      <c r="E71" s="22">
        <v>372033</v>
      </c>
      <c r="F71" s="22">
        <v>94423.12</v>
      </c>
      <c r="G71" s="63">
        <f>E71+F71</f>
        <v>466456.12</v>
      </c>
      <c r="H71" s="63"/>
      <c r="I71" s="63"/>
      <c r="J71" s="63">
        <v>575.05100806451605</v>
      </c>
      <c r="K71" s="63">
        <v>145.94971505376341</v>
      </c>
      <c r="L71" s="63">
        <f t="shared" si="16"/>
        <v>721.00072311827944</v>
      </c>
    </row>
    <row r="72" spans="1:13">
      <c r="A72" s="45"/>
      <c r="B72" s="45" t="s">
        <v>112</v>
      </c>
      <c r="C72" s="22"/>
      <c r="D72" s="22"/>
      <c r="E72" s="22">
        <v>0</v>
      </c>
      <c r="F72" s="22">
        <v>120174.88</v>
      </c>
      <c r="G72" s="63">
        <f>E72+F72</f>
        <v>120174.88</v>
      </c>
      <c r="H72" s="63"/>
      <c r="I72" s="63"/>
      <c r="J72" s="63"/>
      <c r="K72" s="63">
        <v>185.75418279569891</v>
      </c>
      <c r="L72" s="63">
        <f t="shared" si="16"/>
        <v>185.75418279569891</v>
      </c>
    </row>
    <row r="73" spans="1:13">
      <c r="A73" s="36">
        <v>22</v>
      </c>
      <c r="B73" s="24" t="s">
        <v>30</v>
      </c>
      <c r="C73" s="25">
        <v>800996</v>
      </c>
      <c r="D73" s="25">
        <v>0</v>
      </c>
      <c r="E73" s="25">
        <v>1938093</v>
      </c>
      <c r="F73" s="25">
        <v>514536</v>
      </c>
      <c r="G73" s="25">
        <f t="shared" ref="G73" si="29">SUM(C73:F73)</f>
        <v>3253625</v>
      </c>
      <c r="H73" s="26">
        <v>1238.0986559139783</v>
      </c>
      <c r="I73" s="26" t="s">
        <v>203</v>
      </c>
      <c r="J73" s="26">
        <v>2995.7082661290324</v>
      </c>
      <c r="K73" s="26">
        <v>795.31774193548381</v>
      </c>
      <c r="L73" s="26">
        <f>H73+I73+J73+K73</f>
        <v>5029.1246639784949</v>
      </c>
    </row>
    <row r="74" spans="1:13">
      <c r="A74" s="45"/>
      <c r="B74" s="45" t="s">
        <v>115</v>
      </c>
      <c r="C74" s="22">
        <v>800996</v>
      </c>
      <c r="D74" s="22">
        <v>0</v>
      </c>
      <c r="E74" s="22">
        <v>1938093</v>
      </c>
      <c r="F74" s="22">
        <v>514536</v>
      </c>
      <c r="G74" s="63">
        <f>F74+E74+C74</f>
        <v>3253625</v>
      </c>
      <c r="H74" s="63">
        <v>1238.0986559139783</v>
      </c>
      <c r="I74" s="63"/>
      <c r="J74" s="63">
        <v>2995.7082661290324</v>
      </c>
      <c r="K74" s="63">
        <v>795.31774193548381</v>
      </c>
      <c r="L74" s="63">
        <f t="shared" ref="L74" si="30">L73</f>
        <v>5029.1246639784949</v>
      </c>
    </row>
    <row r="75" spans="1:13">
      <c r="A75" s="37">
        <v>23</v>
      </c>
      <c r="B75" s="30" t="s">
        <v>31</v>
      </c>
      <c r="C75" s="31">
        <v>785161</v>
      </c>
      <c r="D75" s="31">
        <v>4827</v>
      </c>
      <c r="E75" s="31">
        <v>411791</v>
      </c>
      <c r="F75" s="31">
        <v>460691</v>
      </c>
      <c r="G75" s="31">
        <f t="shared" ref="G75" si="31">SUM(C75:F75)</f>
        <v>1662470</v>
      </c>
      <c r="H75" s="32">
        <v>1213.6225134408601</v>
      </c>
      <c r="I75" s="32">
        <v>7.4610887096774192</v>
      </c>
      <c r="J75" s="32">
        <v>636.50490591397852</v>
      </c>
      <c r="K75" s="32">
        <v>712.08958333333328</v>
      </c>
      <c r="L75" s="32">
        <f>H75+I75+J75+K75</f>
        <v>2569.6780913978491</v>
      </c>
    </row>
    <row r="76" spans="1:13">
      <c r="A76" s="45"/>
      <c r="B76" s="45" t="s">
        <v>116</v>
      </c>
      <c r="C76" s="22">
        <v>785161</v>
      </c>
      <c r="D76" s="22">
        <v>4827</v>
      </c>
      <c r="E76" s="22">
        <v>74122.37999999999</v>
      </c>
      <c r="F76" s="22">
        <v>39619.425999999999</v>
      </c>
      <c r="G76" s="63">
        <f>C76+D76+E76+F76</f>
        <v>903729.80599999998</v>
      </c>
      <c r="H76" s="63">
        <v>1213.6225134408601</v>
      </c>
      <c r="I76" s="63">
        <v>7.4610887096774192</v>
      </c>
      <c r="J76" s="63">
        <v>114.5708830645161</v>
      </c>
      <c r="K76" s="63">
        <v>61.239704166666662</v>
      </c>
      <c r="L76" s="63">
        <f t="shared" ref="L76:L77" si="32">SUM(H76:K76)</f>
        <v>1396.89418938172</v>
      </c>
    </row>
    <row r="77" spans="1:13">
      <c r="A77" s="45"/>
      <c r="B77" s="45" t="s">
        <v>117</v>
      </c>
      <c r="C77" s="22"/>
      <c r="D77" s="22"/>
      <c r="E77" s="22">
        <v>337668.62</v>
      </c>
      <c r="F77" s="22">
        <v>421071.57400000002</v>
      </c>
      <c r="G77" s="63">
        <f>C77+D77+E77+F77</f>
        <v>758740.19400000002</v>
      </c>
      <c r="H77" s="63"/>
      <c r="I77" s="63"/>
      <c r="J77" s="63">
        <v>521.93402284946239</v>
      </c>
      <c r="K77" s="63">
        <v>650.8498791666666</v>
      </c>
      <c r="L77" s="63">
        <f t="shared" si="32"/>
        <v>1172.7839020161291</v>
      </c>
    </row>
    <row r="78" spans="1:13">
      <c r="A78" s="37">
        <v>24</v>
      </c>
      <c r="B78" s="30" t="s">
        <v>32</v>
      </c>
      <c r="C78" s="31">
        <v>0</v>
      </c>
      <c r="D78" s="31">
        <v>0</v>
      </c>
      <c r="E78" s="31">
        <v>127187</v>
      </c>
      <c r="F78" s="31">
        <v>174019</v>
      </c>
      <c r="G78" s="31">
        <f t="shared" ref="G78" si="33">SUM(C78:F78)</f>
        <v>301206</v>
      </c>
      <c r="H78" s="32" t="s">
        <v>203</v>
      </c>
      <c r="I78" s="32" t="s">
        <v>203</v>
      </c>
      <c r="J78" s="32">
        <v>196.59280913978492</v>
      </c>
      <c r="K78" s="32">
        <v>268.98098118279569</v>
      </c>
      <c r="L78" s="32">
        <f>H78+I78+J78+K78</f>
        <v>465.57379032258063</v>
      </c>
    </row>
    <row r="79" spans="1:13">
      <c r="A79" s="45"/>
      <c r="B79" s="45" t="s">
        <v>118</v>
      </c>
      <c r="C79" s="22"/>
      <c r="D79" s="22"/>
      <c r="E79" s="22">
        <v>127187</v>
      </c>
      <c r="F79" s="22">
        <v>174019</v>
      </c>
      <c r="G79" s="22">
        <f>SUM(C79:F79)</f>
        <v>301206</v>
      </c>
      <c r="H79" s="63"/>
      <c r="I79" s="63"/>
      <c r="J79" s="63">
        <v>196.59280913978492</v>
      </c>
      <c r="K79" s="63">
        <v>268.98098118279569</v>
      </c>
      <c r="L79" s="63">
        <f>H79+I79+J79+K79</f>
        <v>465.57379032258063</v>
      </c>
    </row>
    <row r="80" spans="1:13">
      <c r="A80" s="37">
        <v>25</v>
      </c>
      <c r="B80" s="30" t="s">
        <v>33</v>
      </c>
      <c r="C80" s="31">
        <v>264186</v>
      </c>
      <c r="D80" s="31">
        <v>0</v>
      </c>
      <c r="E80" s="31">
        <v>1584164</v>
      </c>
      <c r="F80" s="31">
        <v>680292</v>
      </c>
      <c r="G80" s="31">
        <f t="shared" ref="G80:G87" si="34">SUM(C80:F80)</f>
        <v>2528642</v>
      </c>
      <c r="H80" s="32">
        <v>408.35201612903222</v>
      </c>
      <c r="I80" s="32" t="s">
        <v>203</v>
      </c>
      <c r="J80" s="32">
        <v>2448.6405913978497</v>
      </c>
      <c r="K80" s="32">
        <v>1051.5266129032257</v>
      </c>
      <c r="L80" s="32">
        <f>H80+I80+J80+K80</f>
        <v>3908.5192204301075</v>
      </c>
    </row>
    <row r="81" spans="1:12">
      <c r="A81" s="45"/>
      <c r="B81" s="45" t="s">
        <v>119</v>
      </c>
      <c r="C81" s="22">
        <v>264186</v>
      </c>
      <c r="D81" s="22"/>
      <c r="E81" s="22">
        <v>289902</v>
      </c>
      <c r="F81" s="22">
        <v>348310</v>
      </c>
      <c r="G81" s="63">
        <f t="shared" si="34"/>
        <v>902398</v>
      </c>
      <c r="H81" s="63">
        <v>408.35201612903222</v>
      </c>
      <c r="I81" s="63"/>
      <c r="J81" s="63">
        <v>448.10120967741926</v>
      </c>
      <c r="K81" s="63">
        <v>538.38239247311822</v>
      </c>
      <c r="L81" s="63">
        <f t="shared" ref="L81:L85" si="35">H81+I81+J81+K81</f>
        <v>1394.8356182795696</v>
      </c>
    </row>
    <row r="82" spans="1:12">
      <c r="A82" s="45"/>
      <c r="B82" s="45" t="s">
        <v>120</v>
      </c>
      <c r="C82" s="22"/>
      <c r="D82" s="22"/>
      <c r="E82" s="22">
        <v>923568</v>
      </c>
      <c r="F82" s="22">
        <v>331982</v>
      </c>
      <c r="G82" s="63">
        <f t="shared" si="34"/>
        <v>1255550</v>
      </c>
      <c r="H82" s="63"/>
      <c r="I82" s="63"/>
      <c r="J82" s="63">
        <v>1427.5580645161288</v>
      </c>
      <c r="K82" s="63">
        <v>513.14422043010745</v>
      </c>
      <c r="L82" s="63">
        <f t="shared" si="35"/>
        <v>1940.7022849462362</v>
      </c>
    </row>
    <row r="83" spans="1:12">
      <c r="A83" s="45"/>
      <c r="B83" s="45" t="s">
        <v>122</v>
      </c>
      <c r="C83" s="22"/>
      <c r="D83" s="22"/>
      <c r="E83" s="22">
        <v>19010</v>
      </c>
      <c r="F83" s="22"/>
      <c r="G83" s="63">
        <f t="shared" si="34"/>
        <v>19010</v>
      </c>
      <c r="H83" s="63"/>
      <c r="I83" s="63"/>
      <c r="J83" s="63">
        <v>29.383736559139784</v>
      </c>
      <c r="K83" s="63"/>
      <c r="L83" s="63">
        <f t="shared" si="35"/>
        <v>29.383736559139784</v>
      </c>
    </row>
    <row r="84" spans="1:12">
      <c r="A84" s="45"/>
      <c r="B84" s="45" t="s">
        <v>121</v>
      </c>
      <c r="C84" s="22"/>
      <c r="D84" s="22"/>
      <c r="E84" s="22">
        <v>342179</v>
      </c>
      <c r="F84" s="22"/>
      <c r="G84" s="63">
        <f t="shared" si="34"/>
        <v>342179</v>
      </c>
      <c r="H84" s="63"/>
      <c r="I84" s="63"/>
      <c r="J84" s="63">
        <v>528.9057123655914</v>
      </c>
      <c r="K84" s="63"/>
      <c r="L84" s="63">
        <f t="shared" si="35"/>
        <v>528.9057123655914</v>
      </c>
    </row>
    <row r="85" spans="1:12">
      <c r="A85" s="45"/>
      <c r="B85" s="45" t="s">
        <v>123</v>
      </c>
      <c r="C85" s="22"/>
      <c r="D85" s="22"/>
      <c r="E85" s="22">
        <v>7921</v>
      </c>
      <c r="F85" s="22"/>
      <c r="G85" s="63">
        <f t="shared" si="34"/>
        <v>7921</v>
      </c>
      <c r="H85" s="63"/>
      <c r="I85" s="63"/>
      <c r="J85" s="63">
        <v>12.243481182795698</v>
      </c>
      <c r="K85" s="63"/>
      <c r="L85" s="63">
        <f t="shared" si="35"/>
        <v>12.243481182795698</v>
      </c>
    </row>
    <row r="86" spans="1:12">
      <c r="A86" s="45"/>
      <c r="B86" s="45" t="s">
        <v>210</v>
      </c>
      <c r="C86" s="22"/>
      <c r="D86" s="22"/>
      <c r="E86" s="22">
        <v>1584</v>
      </c>
      <c r="F86" s="22"/>
      <c r="G86" s="63"/>
      <c r="H86" s="63"/>
      <c r="I86" s="63"/>
      <c r="J86" s="63">
        <v>2.4483870967741934</v>
      </c>
      <c r="K86" s="63"/>
      <c r="L86" s="63">
        <f>H86+I86+J86+K86</f>
        <v>2.4483870967741934</v>
      </c>
    </row>
    <row r="87" spans="1:12">
      <c r="A87" s="37">
        <v>26</v>
      </c>
      <c r="B87" s="30" t="s">
        <v>34</v>
      </c>
      <c r="C87" s="31">
        <v>0</v>
      </c>
      <c r="D87" s="31">
        <v>0</v>
      </c>
      <c r="E87" s="31">
        <v>1244088</v>
      </c>
      <c r="F87" s="31">
        <v>632269</v>
      </c>
      <c r="G87" s="31">
        <f t="shared" si="34"/>
        <v>1876357</v>
      </c>
      <c r="H87" s="32" t="s">
        <v>203</v>
      </c>
      <c r="I87" s="32" t="s">
        <v>203</v>
      </c>
      <c r="J87" s="32">
        <v>1922.9854838709678</v>
      </c>
      <c r="K87" s="32">
        <v>977.29751344086014</v>
      </c>
      <c r="L87" s="32">
        <f>H87+I87+J87+K87</f>
        <v>2900.2829973118278</v>
      </c>
    </row>
    <row r="88" spans="1:12">
      <c r="A88" s="45"/>
      <c r="B88" s="45" t="s">
        <v>124</v>
      </c>
      <c r="C88" s="22"/>
      <c r="D88" s="22"/>
      <c r="E88" s="22">
        <v>624781</v>
      </c>
      <c r="F88" s="22">
        <v>411102</v>
      </c>
      <c r="G88" s="63">
        <f>SUM(C88:F88)</f>
        <v>1035883</v>
      </c>
      <c r="H88" s="63"/>
      <c r="I88" s="63"/>
      <c r="J88" s="63">
        <v>965.723319892473</v>
      </c>
      <c r="K88" s="63">
        <v>635.43991935483859</v>
      </c>
      <c r="L88" s="63">
        <f t="shared" ref="L88:L93" si="36">H88+I88+J88+K88</f>
        <v>1601.1632392473116</v>
      </c>
    </row>
    <row r="89" spans="1:12">
      <c r="A89" s="45"/>
      <c r="B89" s="45" t="s">
        <v>127</v>
      </c>
      <c r="C89" s="22"/>
      <c r="D89" s="22"/>
      <c r="E89" s="22">
        <v>426100</v>
      </c>
      <c r="F89" s="22">
        <v>171977</v>
      </c>
      <c r="G89" s="63">
        <f t="shared" ref="G89:G93" si="37">SUM(C89:F89)</f>
        <v>598077</v>
      </c>
      <c r="H89" s="63"/>
      <c r="I89" s="63"/>
      <c r="J89" s="63">
        <v>658.62231182795699</v>
      </c>
      <c r="K89" s="63">
        <v>265.82466397849458</v>
      </c>
      <c r="L89" s="63">
        <f t="shared" si="36"/>
        <v>924.44697580645152</v>
      </c>
    </row>
    <row r="90" spans="1:12">
      <c r="A90" s="45"/>
      <c r="B90" s="45" t="s">
        <v>125</v>
      </c>
      <c r="C90" s="22"/>
      <c r="D90" s="22"/>
      <c r="E90" s="22">
        <v>130380</v>
      </c>
      <c r="F90" s="22">
        <v>1770</v>
      </c>
      <c r="G90" s="63">
        <f t="shared" si="37"/>
        <v>132150</v>
      </c>
      <c r="H90" s="63"/>
      <c r="I90" s="63"/>
      <c r="J90" s="63">
        <v>201.52822580645162</v>
      </c>
      <c r="K90" s="63">
        <v>2.7358870967741931</v>
      </c>
      <c r="L90" s="63">
        <f t="shared" si="36"/>
        <v>204.26411290322582</v>
      </c>
    </row>
    <row r="91" spans="1:12">
      <c r="A91" s="45"/>
      <c r="B91" s="45" t="s">
        <v>126</v>
      </c>
      <c r="C91" s="22"/>
      <c r="D91" s="22"/>
      <c r="E91" s="22">
        <v>10824</v>
      </c>
      <c r="F91" s="22"/>
      <c r="G91" s="63">
        <f t="shared" si="37"/>
        <v>10824</v>
      </c>
      <c r="H91" s="63"/>
      <c r="I91" s="63"/>
      <c r="J91" s="63">
        <v>16.730645161290322</v>
      </c>
      <c r="K91" s="63"/>
      <c r="L91" s="63">
        <f t="shared" si="36"/>
        <v>16.730645161290322</v>
      </c>
    </row>
    <row r="92" spans="1:12">
      <c r="A92" s="45"/>
      <c r="B92" s="45" t="s">
        <v>128</v>
      </c>
      <c r="C92" s="22"/>
      <c r="D92" s="22"/>
      <c r="E92" s="22">
        <v>19159</v>
      </c>
      <c r="F92" s="22">
        <v>25733</v>
      </c>
      <c r="G92" s="63">
        <f t="shared" si="37"/>
        <v>44892</v>
      </c>
      <c r="H92" s="63"/>
      <c r="I92" s="63"/>
      <c r="J92" s="63">
        <v>29.614045698924727</v>
      </c>
      <c r="K92" s="63">
        <v>39.775470430107525</v>
      </c>
      <c r="L92" s="63">
        <f t="shared" si="36"/>
        <v>69.389516129032245</v>
      </c>
    </row>
    <row r="93" spans="1:12">
      <c r="A93" s="45"/>
      <c r="B93" s="45" t="s">
        <v>129</v>
      </c>
      <c r="C93" s="22"/>
      <c r="D93" s="22"/>
      <c r="E93" s="22">
        <v>32844</v>
      </c>
      <c r="F93" s="22">
        <v>21687</v>
      </c>
      <c r="G93" s="63">
        <f t="shared" si="37"/>
        <v>54531</v>
      </c>
      <c r="H93" s="63"/>
      <c r="I93" s="63"/>
      <c r="J93" s="63">
        <v>50.766935483870967</v>
      </c>
      <c r="K93" s="63">
        <v>33.521572580645156</v>
      </c>
      <c r="L93" s="63">
        <f t="shared" si="36"/>
        <v>84.288508064516122</v>
      </c>
    </row>
    <row r="94" spans="1:12">
      <c r="A94" s="37">
        <v>27</v>
      </c>
      <c r="B94" s="30" t="s">
        <v>35</v>
      </c>
      <c r="C94" s="31">
        <v>445507</v>
      </c>
      <c r="D94" s="31">
        <v>0</v>
      </c>
      <c r="E94" s="31">
        <v>567255</v>
      </c>
      <c r="F94" s="31">
        <v>467641</v>
      </c>
      <c r="G94" s="31">
        <f t="shared" ref="G94" si="38">SUM(C94:F94)</f>
        <v>1480403</v>
      </c>
      <c r="H94" s="32">
        <v>688.61969086021497</v>
      </c>
      <c r="I94" s="32" t="s">
        <v>203</v>
      </c>
      <c r="J94" s="32">
        <v>876.80544354838707</v>
      </c>
      <c r="K94" s="32">
        <v>722.83219086021495</v>
      </c>
      <c r="L94" s="32">
        <f>H94+I94+J94+K94</f>
        <v>2288.2573252688171</v>
      </c>
    </row>
    <row r="95" spans="1:12">
      <c r="A95" s="45"/>
      <c r="B95" s="45" t="s">
        <v>130</v>
      </c>
      <c r="C95" s="22">
        <v>445507</v>
      </c>
      <c r="D95" s="22">
        <v>0</v>
      </c>
      <c r="E95" s="22">
        <v>567255</v>
      </c>
      <c r="F95" s="22">
        <v>467641</v>
      </c>
      <c r="G95" s="63">
        <f>C95+D95+E95+F95</f>
        <v>1480403</v>
      </c>
      <c r="H95" s="63">
        <v>688.61969086021497</v>
      </c>
      <c r="I95" s="63"/>
      <c r="J95" s="63">
        <v>876.80544354838707</v>
      </c>
      <c r="K95" s="63">
        <v>722.83219086021495</v>
      </c>
      <c r="L95" s="63">
        <f>H95+I95+J95+K95</f>
        <v>2288.2573252688171</v>
      </c>
    </row>
    <row r="96" spans="1:12">
      <c r="A96" s="37">
        <v>28</v>
      </c>
      <c r="B96" s="30" t="s">
        <v>36</v>
      </c>
      <c r="C96" s="31">
        <v>261767</v>
      </c>
      <c r="D96" s="31">
        <v>0</v>
      </c>
      <c r="E96" s="31">
        <v>1108424</v>
      </c>
      <c r="F96" s="31">
        <v>541699</v>
      </c>
      <c r="G96" s="31">
        <f t="shared" ref="G96:G99" si="39">SUM(C96:F96)</f>
        <v>1911890</v>
      </c>
      <c r="H96" s="32">
        <v>404.61297043010745</v>
      </c>
      <c r="I96" s="32" t="s">
        <v>203</v>
      </c>
      <c r="J96" s="32">
        <v>1713.2897849462363</v>
      </c>
      <c r="K96" s="32">
        <v>837.30356182795697</v>
      </c>
      <c r="L96" s="32">
        <f>H96+I96+J96+K96</f>
        <v>2955.2063172043004</v>
      </c>
    </row>
    <row r="97" spans="1:12">
      <c r="A97" s="45"/>
      <c r="B97" s="45" t="s">
        <v>131</v>
      </c>
      <c r="C97" s="22">
        <v>261767</v>
      </c>
      <c r="D97" s="22"/>
      <c r="E97" s="22">
        <v>1038593</v>
      </c>
      <c r="F97" s="22">
        <v>541699</v>
      </c>
      <c r="G97" s="63">
        <f>SUM(C97:F97)</f>
        <v>1842059</v>
      </c>
      <c r="H97" s="63">
        <v>404.61297043010745</v>
      </c>
      <c r="I97" s="63"/>
      <c r="J97" s="63">
        <v>1605.3520833333332</v>
      </c>
      <c r="K97" s="63">
        <v>837.30356182795697</v>
      </c>
      <c r="L97" s="63">
        <f t="shared" ref="L97:L111" si="40">H97+I97+J97+K97</f>
        <v>2847.2686155913975</v>
      </c>
    </row>
    <row r="98" spans="1:12">
      <c r="A98" s="45"/>
      <c r="B98" s="45" t="s">
        <v>97</v>
      </c>
      <c r="C98" s="22"/>
      <c r="D98" s="22"/>
      <c r="E98" s="22">
        <v>69831</v>
      </c>
      <c r="F98" s="22"/>
      <c r="G98" s="63">
        <f t="shared" si="39"/>
        <v>69831</v>
      </c>
      <c r="H98" s="63"/>
      <c r="I98" s="63"/>
      <c r="J98" s="63">
        <v>107.93770161290321</v>
      </c>
      <c r="K98" s="63"/>
      <c r="L98" s="63">
        <f t="shared" si="40"/>
        <v>107.93770161290321</v>
      </c>
    </row>
    <row r="99" spans="1:12">
      <c r="A99" s="37">
        <v>29</v>
      </c>
      <c r="B99" s="30" t="s">
        <v>37</v>
      </c>
      <c r="C99" s="31">
        <v>0</v>
      </c>
      <c r="D99" s="31">
        <v>0</v>
      </c>
      <c r="E99" s="31">
        <v>2574743</v>
      </c>
      <c r="F99" s="31">
        <v>1214721</v>
      </c>
      <c r="G99" s="31">
        <f t="shared" si="39"/>
        <v>3789464</v>
      </c>
      <c r="H99" s="32" t="s">
        <v>203</v>
      </c>
      <c r="I99" s="32" t="s">
        <v>203</v>
      </c>
      <c r="J99" s="32">
        <v>3979.7774865591396</v>
      </c>
      <c r="K99" s="32">
        <v>1877.592943548387</v>
      </c>
      <c r="L99" s="32">
        <f>H99+I99+J99+K99</f>
        <v>5857.3704301075268</v>
      </c>
    </row>
    <row r="100" spans="1:12">
      <c r="A100" s="45"/>
      <c r="B100" s="45" t="s">
        <v>132</v>
      </c>
      <c r="C100" s="22">
        <v>0</v>
      </c>
      <c r="D100" s="22">
        <v>0</v>
      </c>
      <c r="E100" s="22">
        <v>2574743</v>
      </c>
      <c r="F100" s="22">
        <v>1214721</v>
      </c>
      <c r="G100" s="22">
        <f t="shared" ref="G100" si="41">G99</f>
        <v>3789464</v>
      </c>
      <c r="H100" s="63"/>
      <c r="I100" s="63"/>
      <c r="J100" s="63">
        <v>3979.7774865591396</v>
      </c>
      <c r="K100" s="63">
        <v>1877.592943548387</v>
      </c>
      <c r="L100" s="63">
        <f t="shared" si="40"/>
        <v>5857.3704301075268</v>
      </c>
    </row>
    <row r="101" spans="1:12">
      <c r="A101" s="37">
        <v>30</v>
      </c>
      <c r="B101" s="30" t="s">
        <v>38</v>
      </c>
      <c r="C101" s="31">
        <v>0</v>
      </c>
      <c r="D101" s="31">
        <v>0</v>
      </c>
      <c r="E101" s="31">
        <v>625362</v>
      </c>
      <c r="F101" s="46">
        <v>486482</v>
      </c>
      <c r="G101" s="31">
        <f t="shared" ref="G101" si="42">SUM(C101:F101)</f>
        <v>1111844</v>
      </c>
      <c r="H101" s="32" t="s">
        <v>203</v>
      </c>
      <c r="I101" s="32" t="s">
        <v>203</v>
      </c>
      <c r="J101" s="32">
        <v>966.62137096774177</v>
      </c>
      <c r="K101" s="32">
        <v>751.95470430107525</v>
      </c>
      <c r="L101" s="32">
        <f t="shared" si="40"/>
        <v>1718.576075268817</v>
      </c>
    </row>
    <row r="102" spans="1:12">
      <c r="A102" s="45"/>
      <c r="B102" s="45" t="s">
        <v>133</v>
      </c>
      <c r="C102" s="22"/>
      <c r="D102" s="22"/>
      <c r="E102" s="22">
        <v>625362</v>
      </c>
      <c r="F102" s="22">
        <v>486482</v>
      </c>
      <c r="G102" s="63">
        <f>E102+F102</f>
        <v>1111844</v>
      </c>
      <c r="H102" s="63"/>
      <c r="I102" s="63"/>
      <c r="J102" s="63">
        <v>966.62137096774177</v>
      </c>
      <c r="K102" s="63">
        <v>751.95470430107525</v>
      </c>
      <c r="L102" s="63">
        <f t="shared" si="40"/>
        <v>1718.576075268817</v>
      </c>
    </row>
    <row r="103" spans="1:12">
      <c r="A103" s="36">
        <v>31</v>
      </c>
      <c r="B103" s="24" t="s">
        <v>39</v>
      </c>
      <c r="C103" s="25">
        <v>532719</v>
      </c>
      <c r="D103" s="25">
        <v>80567</v>
      </c>
      <c r="E103" s="25">
        <v>3583660</v>
      </c>
      <c r="F103" s="25">
        <v>1336713</v>
      </c>
      <c r="G103" s="25">
        <f t="shared" ref="G103" si="43">SUM(C103:F103)</f>
        <v>5533659</v>
      </c>
      <c r="H103" s="26">
        <v>823.42318548387084</v>
      </c>
      <c r="I103" s="26">
        <v>124.53232526881719</v>
      </c>
      <c r="J103" s="26">
        <v>5539.25940860215</v>
      </c>
      <c r="K103" s="26">
        <v>2066.1558467741934</v>
      </c>
      <c r="L103" s="26">
        <f t="shared" si="40"/>
        <v>8553.3707661290318</v>
      </c>
    </row>
    <row r="104" spans="1:12">
      <c r="A104" s="45"/>
      <c r="B104" s="45" t="s">
        <v>134</v>
      </c>
      <c r="C104" s="22">
        <v>532719</v>
      </c>
      <c r="D104" s="22">
        <v>80567</v>
      </c>
      <c r="E104" s="22">
        <v>3583660</v>
      </c>
      <c r="F104" s="22">
        <v>1336713</v>
      </c>
      <c r="G104" s="63">
        <f>C104+D104+E104+F104</f>
        <v>5533659</v>
      </c>
      <c r="H104" s="63">
        <v>823.42318548387084</v>
      </c>
      <c r="I104" s="63"/>
      <c r="J104" s="63">
        <v>5539.25940860215</v>
      </c>
      <c r="K104" s="63">
        <v>2066.1558467741934</v>
      </c>
      <c r="L104" s="63">
        <f t="shared" si="40"/>
        <v>8428.8384408602142</v>
      </c>
    </row>
    <row r="105" spans="1:12">
      <c r="A105" s="37">
        <v>32</v>
      </c>
      <c r="B105" s="30" t="s">
        <v>40</v>
      </c>
      <c r="C105" s="31">
        <v>0</v>
      </c>
      <c r="D105" s="31">
        <v>0</v>
      </c>
      <c r="E105" s="31">
        <v>357446</v>
      </c>
      <c r="F105" s="47">
        <v>43427</v>
      </c>
      <c r="G105" s="31">
        <f t="shared" ref="G105:G107" si="44">SUM(C105:F105)</f>
        <v>400873</v>
      </c>
      <c r="H105" s="32" t="s">
        <v>203</v>
      </c>
      <c r="I105" s="32" t="s">
        <v>203</v>
      </c>
      <c r="J105" s="32">
        <v>552.50389784946231</v>
      </c>
      <c r="K105" s="32">
        <v>67.125067204301061</v>
      </c>
      <c r="L105" s="32">
        <f t="shared" si="40"/>
        <v>619.62896505376341</v>
      </c>
    </row>
    <row r="106" spans="1:12" ht="30">
      <c r="A106" s="45"/>
      <c r="B106" s="48" t="s">
        <v>135</v>
      </c>
      <c r="C106" s="22"/>
      <c r="D106" s="22"/>
      <c r="E106" s="22">
        <v>357446</v>
      </c>
      <c r="F106" s="22">
        <v>43427</v>
      </c>
      <c r="G106" s="63">
        <f t="shared" si="44"/>
        <v>400873</v>
      </c>
      <c r="H106" s="63"/>
      <c r="I106" s="63"/>
      <c r="J106" s="63">
        <v>552.50389784946231</v>
      </c>
      <c r="K106" s="63">
        <v>67.125067204301061</v>
      </c>
      <c r="L106" s="63">
        <f t="shared" si="40"/>
        <v>619.62896505376341</v>
      </c>
    </row>
    <row r="107" spans="1:12">
      <c r="A107" s="36">
        <v>33</v>
      </c>
      <c r="B107" s="24" t="s">
        <v>41</v>
      </c>
      <c r="C107" s="25">
        <v>160822</v>
      </c>
      <c r="D107" s="25">
        <v>0</v>
      </c>
      <c r="E107" s="25">
        <v>90901</v>
      </c>
      <c r="F107" s="25">
        <v>81821</v>
      </c>
      <c r="G107" s="25">
        <f t="shared" si="44"/>
        <v>333544</v>
      </c>
      <c r="H107" s="26">
        <v>248.58239247311826</v>
      </c>
      <c r="I107" s="26" t="s">
        <v>203</v>
      </c>
      <c r="J107" s="26">
        <v>140.50557795698924</v>
      </c>
      <c r="K107" s="26">
        <v>126.47063172043009</v>
      </c>
      <c r="L107" s="26">
        <f t="shared" si="40"/>
        <v>515.55860215053758</v>
      </c>
    </row>
    <row r="108" spans="1:12">
      <c r="A108" s="45"/>
      <c r="B108" s="45" t="s">
        <v>136</v>
      </c>
      <c r="C108" s="22">
        <v>160822</v>
      </c>
      <c r="D108" s="22">
        <v>0</v>
      </c>
      <c r="E108" s="22">
        <v>90901</v>
      </c>
      <c r="F108" s="22">
        <v>81821</v>
      </c>
      <c r="G108" s="63">
        <f t="shared" ref="G108" si="45">G107</f>
        <v>333544</v>
      </c>
      <c r="H108" s="63">
        <v>248.58239247311826</v>
      </c>
      <c r="I108" s="63"/>
      <c r="J108" s="63">
        <v>140.50557795698924</v>
      </c>
      <c r="K108" s="63">
        <v>126.47063172043009</v>
      </c>
      <c r="L108" s="63">
        <f t="shared" si="40"/>
        <v>515.55860215053758</v>
      </c>
    </row>
    <row r="109" spans="1:12">
      <c r="A109" s="37">
        <v>34</v>
      </c>
      <c r="B109" s="30" t="s">
        <v>42</v>
      </c>
      <c r="C109" s="31">
        <v>0</v>
      </c>
      <c r="D109" s="31">
        <v>0</v>
      </c>
      <c r="E109" s="31">
        <v>215354</v>
      </c>
      <c r="F109" s="31">
        <v>41533</v>
      </c>
      <c r="G109" s="31">
        <f t="shared" ref="G109:G114" si="46">SUM(C109:F109)</f>
        <v>256887</v>
      </c>
      <c r="H109" s="32" t="s">
        <v>203</v>
      </c>
      <c r="I109" s="32" t="s">
        <v>203</v>
      </c>
      <c r="J109" s="32">
        <v>332.87244623655909</v>
      </c>
      <c r="K109" s="32">
        <v>64.197513440860206</v>
      </c>
      <c r="L109" s="32">
        <f t="shared" si="40"/>
        <v>397.06995967741932</v>
      </c>
    </row>
    <row r="110" spans="1:12" ht="30">
      <c r="A110" s="45"/>
      <c r="B110" s="48" t="s">
        <v>138</v>
      </c>
      <c r="C110" s="22"/>
      <c r="D110" s="22"/>
      <c r="E110" s="22">
        <v>51684.959999999999</v>
      </c>
      <c r="F110" s="22">
        <v>2533.5129999999999</v>
      </c>
      <c r="G110" s="63">
        <f t="shared" si="46"/>
        <v>54218.472999999998</v>
      </c>
      <c r="H110" s="63"/>
      <c r="I110" s="63"/>
      <c r="J110" s="63">
        <v>79.889387096774186</v>
      </c>
      <c r="K110" s="63">
        <v>3.9160483198924725</v>
      </c>
      <c r="L110" s="63">
        <f t="shared" si="40"/>
        <v>83.805435416666654</v>
      </c>
    </row>
    <row r="111" spans="1:12" ht="30" customHeight="1">
      <c r="A111" s="45"/>
      <c r="B111" s="45" t="s">
        <v>137</v>
      </c>
      <c r="C111" s="22"/>
      <c r="D111" s="22"/>
      <c r="E111" s="22">
        <v>163669.04</v>
      </c>
      <c r="F111" s="22">
        <v>38999.487000000001</v>
      </c>
      <c r="G111" s="63">
        <f t="shared" si="46"/>
        <v>202668.527</v>
      </c>
      <c r="H111" s="63"/>
      <c r="I111" s="63"/>
      <c r="J111" s="63">
        <v>252.98305913978496</v>
      </c>
      <c r="K111" s="63">
        <v>60.281465120967738</v>
      </c>
      <c r="L111" s="63">
        <f t="shared" si="40"/>
        <v>313.26452426075269</v>
      </c>
    </row>
    <row r="112" spans="1:12">
      <c r="A112" s="37">
        <v>35</v>
      </c>
      <c r="B112" s="30" t="s">
        <v>43</v>
      </c>
      <c r="C112" s="31">
        <v>0</v>
      </c>
      <c r="D112" s="31">
        <v>197689</v>
      </c>
      <c r="E112" s="31">
        <v>598433</v>
      </c>
      <c r="F112" s="31">
        <v>639237</v>
      </c>
      <c r="G112" s="31">
        <f t="shared" si="46"/>
        <v>1435359</v>
      </c>
      <c r="H112" s="32" t="s">
        <v>203</v>
      </c>
      <c r="I112" s="32">
        <v>305.56767473118276</v>
      </c>
      <c r="J112" s="32">
        <v>924.99724462365589</v>
      </c>
      <c r="K112" s="32">
        <v>988.06794354838712</v>
      </c>
      <c r="L112" s="32">
        <f>H112+I112+J112+K112</f>
        <v>2218.6328629032259</v>
      </c>
    </row>
    <row r="113" spans="1:12">
      <c r="A113" s="45"/>
      <c r="B113" s="45" t="s">
        <v>139</v>
      </c>
      <c r="C113" s="22"/>
      <c r="D113" s="22">
        <v>197689</v>
      </c>
      <c r="E113" s="22">
        <v>598433</v>
      </c>
      <c r="F113" s="22">
        <v>639237</v>
      </c>
      <c r="G113" s="63">
        <f t="shared" si="46"/>
        <v>1435359</v>
      </c>
      <c r="H113" s="63"/>
      <c r="I113" s="63">
        <v>305.56767473118276</v>
      </c>
      <c r="J113" s="63">
        <v>924.99724462365589</v>
      </c>
      <c r="K113" s="63">
        <v>988.06794354838712</v>
      </c>
      <c r="L113" s="63">
        <f>H113+I113+J113+K113</f>
        <v>2218.6328629032259</v>
      </c>
    </row>
    <row r="114" spans="1:12">
      <c r="A114" s="37">
        <v>36</v>
      </c>
      <c r="B114" s="30" t="s">
        <v>44</v>
      </c>
      <c r="C114" s="31">
        <v>0</v>
      </c>
      <c r="D114" s="31">
        <v>0</v>
      </c>
      <c r="E114" s="31">
        <v>345715</v>
      </c>
      <c r="F114" s="31">
        <v>318743</v>
      </c>
      <c r="G114" s="31">
        <f t="shared" si="46"/>
        <v>664458</v>
      </c>
      <c r="H114" s="32" t="s">
        <v>203</v>
      </c>
      <c r="I114" s="32" t="s">
        <v>203</v>
      </c>
      <c r="J114" s="32">
        <v>534.37130376344089</v>
      </c>
      <c r="K114" s="32">
        <v>492.68071236559138</v>
      </c>
      <c r="L114" s="32">
        <f>H114+I114+J114+K114</f>
        <v>1027.0520161290324</v>
      </c>
    </row>
    <row r="115" spans="1:12">
      <c r="A115" s="45"/>
      <c r="B115" s="45" t="s">
        <v>140</v>
      </c>
      <c r="C115" s="22"/>
      <c r="D115" s="22"/>
      <c r="E115" s="22">
        <v>345715</v>
      </c>
      <c r="F115" s="22">
        <v>318743</v>
      </c>
      <c r="G115" s="63">
        <f>SUM(C115:F115)</f>
        <v>664458</v>
      </c>
      <c r="H115" s="63"/>
      <c r="I115" s="63"/>
      <c r="J115" s="63">
        <v>534.37130376344089</v>
      </c>
      <c r="K115" s="63">
        <v>492.68071236559138</v>
      </c>
      <c r="L115" s="63">
        <f>SUM(H115:K115)</f>
        <v>1027.0520161290324</v>
      </c>
    </row>
    <row r="116" spans="1:12">
      <c r="A116" s="37">
        <v>37</v>
      </c>
      <c r="B116" s="30" t="s">
        <v>45</v>
      </c>
      <c r="C116" s="31">
        <v>136181</v>
      </c>
      <c r="D116" s="31">
        <v>0</v>
      </c>
      <c r="E116" s="31">
        <v>876241</v>
      </c>
      <c r="F116" s="31">
        <v>215148</v>
      </c>
      <c r="G116" s="31">
        <f t="shared" ref="G116:G126" si="47">SUM(C116:F116)</f>
        <v>1227570</v>
      </c>
      <c r="H116" s="32">
        <v>210.49482526881718</v>
      </c>
      <c r="I116" s="32" t="s">
        <v>203</v>
      </c>
      <c r="J116" s="32">
        <v>1354.4047715053762</v>
      </c>
      <c r="K116" s="32">
        <v>332.55403225806452</v>
      </c>
      <c r="L116" s="32">
        <f>H116+I116+J116+K116</f>
        <v>1897.453629032258</v>
      </c>
    </row>
    <row r="117" spans="1:12">
      <c r="A117" s="45"/>
      <c r="B117" s="45" t="s">
        <v>146</v>
      </c>
      <c r="C117" s="22">
        <v>136181</v>
      </c>
      <c r="D117" s="22"/>
      <c r="E117" s="22">
        <v>257527</v>
      </c>
      <c r="F117" s="22">
        <v>55938</v>
      </c>
      <c r="G117" s="63">
        <f>SUM(C117:F117)</f>
        <v>449646</v>
      </c>
      <c r="H117" s="63">
        <v>210.49482526881718</v>
      </c>
      <c r="I117" s="63"/>
      <c r="J117" s="63">
        <v>398.05920698924729</v>
      </c>
      <c r="K117" s="63">
        <v>86.463306451612894</v>
      </c>
      <c r="L117" s="63">
        <f t="shared" ref="L117:L123" si="48">H117+I117+J117+K117</f>
        <v>695.01733870967735</v>
      </c>
    </row>
    <row r="118" spans="1:12">
      <c r="A118" s="45"/>
      <c r="B118" s="45" t="s">
        <v>141</v>
      </c>
      <c r="C118" s="22"/>
      <c r="D118" s="22"/>
      <c r="E118" s="22">
        <v>83944</v>
      </c>
      <c r="F118" s="22"/>
      <c r="G118" s="63">
        <f t="shared" si="47"/>
        <v>83944</v>
      </c>
      <c r="H118" s="63"/>
      <c r="I118" s="63"/>
      <c r="J118" s="63">
        <v>129.75215053763441</v>
      </c>
      <c r="K118" s="63"/>
      <c r="L118" s="63">
        <f t="shared" si="48"/>
        <v>129.75215053763441</v>
      </c>
    </row>
    <row r="119" spans="1:12">
      <c r="A119" s="45"/>
      <c r="B119" s="45" t="s">
        <v>142</v>
      </c>
      <c r="C119" s="22"/>
      <c r="D119" s="22"/>
      <c r="E119" s="22">
        <v>12618</v>
      </c>
      <c r="F119" s="22"/>
      <c r="G119" s="63">
        <f t="shared" si="47"/>
        <v>12618</v>
      </c>
      <c r="H119" s="63"/>
      <c r="I119" s="63"/>
      <c r="J119" s="63">
        <v>19.503629032258065</v>
      </c>
      <c r="K119" s="63"/>
      <c r="L119" s="63">
        <f t="shared" si="48"/>
        <v>19.503629032258065</v>
      </c>
    </row>
    <row r="120" spans="1:12">
      <c r="A120" s="45"/>
      <c r="B120" s="45" t="s">
        <v>143</v>
      </c>
      <c r="C120" s="22"/>
      <c r="D120" s="22"/>
      <c r="E120" s="22">
        <v>31720</v>
      </c>
      <c r="F120" s="22">
        <v>17664</v>
      </c>
      <c r="G120" s="63">
        <f t="shared" si="47"/>
        <v>49384</v>
      </c>
      <c r="H120" s="63"/>
      <c r="I120" s="63"/>
      <c r="J120" s="63">
        <v>49.029569892473113</v>
      </c>
      <c r="K120" s="63">
        <v>27.303225806451611</v>
      </c>
      <c r="L120" s="63">
        <f t="shared" si="48"/>
        <v>76.332795698924727</v>
      </c>
    </row>
    <row r="121" spans="1:12">
      <c r="A121" s="45"/>
      <c r="B121" s="45" t="s">
        <v>144</v>
      </c>
      <c r="C121" s="22"/>
      <c r="D121" s="22"/>
      <c r="E121" s="22">
        <v>26813</v>
      </c>
      <c r="F121" s="22">
        <v>26893</v>
      </c>
      <c r="G121" s="63">
        <f t="shared" si="47"/>
        <v>53706</v>
      </c>
      <c r="H121" s="63"/>
      <c r="I121" s="63"/>
      <c r="J121" s="63">
        <v>41.444825268817198</v>
      </c>
      <c r="K121" s="63">
        <v>41.568481182795701</v>
      </c>
      <c r="L121" s="63">
        <f t="shared" si="48"/>
        <v>83.013306451612891</v>
      </c>
    </row>
    <row r="122" spans="1:12">
      <c r="A122" s="45"/>
      <c r="B122" s="45" t="s">
        <v>145</v>
      </c>
      <c r="C122" s="22"/>
      <c r="D122" s="22"/>
      <c r="E122" s="22">
        <v>51786</v>
      </c>
      <c r="F122" s="22">
        <v>69816</v>
      </c>
      <c r="G122" s="63">
        <f t="shared" si="47"/>
        <v>121602</v>
      </c>
      <c r="H122" s="63"/>
      <c r="I122" s="63"/>
      <c r="J122" s="63">
        <v>80.045564516129033</v>
      </c>
      <c r="K122" s="63">
        <v>107.91451612903225</v>
      </c>
      <c r="L122" s="63">
        <f t="shared" si="48"/>
        <v>187.96008064516127</v>
      </c>
    </row>
    <row r="123" spans="1:12">
      <c r="A123" s="45"/>
      <c r="B123" s="45" t="s">
        <v>147</v>
      </c>
      <c r="C123" s="22"/>
      <c r="D123" s="22"/>
      <c r="E123" s="22">
        <v>411833</v>
      </c>
      <c r="F123" s="22">
        <v>44837</v>
      </c>
      <c r="G123" s="63">
        <f t="shared" si="47"/>
        <v>456670</v>
      </c>
      <c r="H123" s="63"/>
      <c r="I123" s="63"/>
      <c r="J123" s="63">
        <v>636.56982526881711</v>
      </c>
      <c r="K123" s="63">
        <v>69.304502688172036</v>
      </c>
      <c r="L123" s="63">
        <f t="shared" si="48"/>
        <v>705.87432795698919</v>
      </c>
    </row>
    <row r="124" spans="1:12">
      <c r="A124" s="37">
        <v>38</v>
      </c>
      <c r="B124" s="49" t="s">
        <v>46</v>
      </c>
      <c r="C124" s="50">
        <v>0</v>
      </c>
      <c r="D124" s="50">
        <v>0</v>
      </c>
      <c r="E124" s="50">
        <v>471344</v>
      </c>
      <c r="F124" s="50">
        <v>94426</v>
      </c>
      <c r="G124" s="31">
        <f t="shared" si="47"/>
        <v>565770</v>
      </c>
      <c r="H124" s="51" t="s">
        <v>203</v>
      </c>
      <c r="I124" s="51" t="s">
        <v>203</v>
      </c>
      <c r="J124" s="32">
        <v>728.55591397849457</v>
      </c>
      <c r="K124" s="32">
        <v>145.95416666666665</v>
      </c>
      <c r="L124" s="32">
        <f>H124+I124+J124+K124</f>
        <v>874.51008064516122</v>
      </c>
    </row>
    <row r="125" spans="1:12" ht="30">
      <c r="A125" s="45"/>
      <c r="B125" s="48" t="s">
        <v>148</v>
      </c>
      <c r="C125" s="22"/>
      <c r="D125" s="22"/>
      <c r="E125" s="22">
        <v>471344</v>
      </c>
      <c r="F125" s="22">
        <v>94426</v>
      </c>
      <c r="G125" s="63">
        <f t="shared" si="47"/>
        <v>565770</v>
      </c>
      <c r="H125" s="63"/>
      <c r="I125" s="63"/>
      <c r="J125" s="63">
        <v>728.55591397849457</v>
      </c>
      <c r="K125" s="63">
        <v>145.95416666666665</v>
      </c>
      <c r="L125" s="63">
        <f>SUM(H125:K125)</f>
        <v>874.51008064516122</v>
      </c>
    </row>
    <row r="126" spans="1:12">
      <c r="A126" s="37">
        <v>39</v>
      </c>
      <c r="B126" s="30" t="s">
        <v>47</v>
      </c>
      <c r="C126" s="31">
        <v>110073</v>
      </c>
      <c r="D126" s="31">
        <v>0</v>
      </c>
      <c r="E126" s="31">
        <v>2461673</v>
      </c>
      <c r="F126" s="31">
        <v>1841748</v>
      </c>
      <c r="G126" s="31">
        <f t="shared" si="47"/>
        <v>4413494</v>
      </c>
      <c r="H126" s="32">
        <v>170.13971774193547</v>
      </c>
      <c r="I126" s="32" t="s">
        <v>203</v>
      </c>
      <c r="J126" s="32">
        <v>3805.0053091397845</v>
      </c>
      <c r="K126" s="32">
        <v>2846.7879032258061</v>
      </c>
      <c r="L126" s="32">
        <f>H126+I126+J126+K126</f>
        <v>6821.9329301075259</v>
      </c>
    </row>
    <row r="127" spans="1:12">
      <c r="A127" s="45"/>
      <c r="B127" s="45" t="s">
        <v>149</v>
      </c>
      <c r="C127" s="22">
        <v>110073</v>
      </c>
      <c r="D127" s="22">
        <v>0</v>
      </c>
      <c r="E127" s="22">
        <v>2461673</v>
      </c>
      <c r="F127" s="22">
        <v>1841748</v>
      </c>
      <c r="G127" s="63">
        <f>C127+D127+E127+F127</f>
        <v>4413494</v>
      </c>
      <c r="H127" s="63">
        <v>170.13971774193547</v>
      </c>
      <c r="I127" s="63"/>
      <c r="J127" s="63">
        <v>3805.0053091397845</v>
      </c>
      <c r="K127" s="63">
        <v>2846.7879032258061</v>
      </c>
      <c r="L127" s="63">
        <f>H127+I127+J127+K127</f>
        <v>6821.9329301075259</v>
      </c>
    </row>
    <row r="128" spans="1:12">
      <c r="A128" s="37">
        <v>40</v>
      </c>
      <c r="B128" s="30" t="s">
        <v>48</v>
      </c>
      <c r="C128" s="31">
        <v>709510</v>
      </c>
      <c r="D128" s="31">
        <v>0</v>
      </c>
      <c r="E128" s="31">
        <v>7047364</v>
      </c>
      <c r="F128" s="31">
        <v>1831938</v>
      </c>
      <c r="G128" s="31">
        <f t="shared" ref="G128" si="49">SUM(C128:F128)</f>
        <v>9588812</v>
      </c>
      <c r="H128" s="32">
        <v>1096.6888440860214</v>
      </c>
      <c r="I128" s="32" t="s">
        <v>203</v>
      </c>
      <c r="J128" s="32">
        <v>10893.102956989247</v>
      </c>
      <c r="K128" s="32">
        <v>2831.6245967741934</v>
      </c>
      <c r="L128" s="32">
        <f>H128+I128+J128+K128</f>
        <v>14821.416397849462</v>
      </c>
    </row>
    <row r="129" spans="1:12">
      <c r="A129" s="45"/>
      <c r="B129" s="45" t="s">
        <v>150</v>
      </c>
      <c r="C129" s="22">
        <v>709510</v>
      </c>
      <c r="D129" s="22"/>
      <c r="E129" s="22">
        <v>2889419.2399999998</v>
      </c>
      <c r="F129" s="22">
        <v>604539.54</v>
      </c>
      <c r="G129" s="63">
        <f>SUM(C129:F129)</f>
        <v>4203468.7799999993</v>
      </c>
      <c r="H129" s="63">
        <v>1096.6888440860214</v>
      </c>
      <c r="I129" s="63"/>
      <c r="J129" s="63">
        <v>4466.1722123655909</v>
      </c>
      <c r="K129" s="63">
        <v>934.43611693548382</v>
      </c>
      <c r="L129" s="63">
        <f>SUM(H129:K129)</f>
        <v>6497.2971733870963</v>
      </c>
    </row>
    <row r="130" spans="1:12">
      <c r="A130" s="45"/>
      <c r="B130" s="45" t="s">
        <v>151</v>
      </c>
      <c r="C130" s="22"/>
      <c r="D130" s="22"/>
      <c r="E130" s="22">
        <v>4157944.76</v>
      </c>
      <c r="F130" s="22">
        <v>1227398.46</v>
      </c>
      <c r="G130" s="63">
        <f>SUM(C130:F130)</f>
        <v>5385343.2199999997</v>
      </c>
      <c r="H130" s="63"/>
      <c r="I130" s="63"/>
      <c r="J130" s="63">
        <v>6426.9307446236544</v>
      </c>
      <c r="K130" s="63">
        <v>1897.1884798387096</v>
      </c>
      <c r="L130" s="63">
        <f>SUM(H130:K130)</f>
        <v>8324.1192244623635</v>
      </c>
    </row>
    <row r="131" spans="1:12">
      <c r="A131" s="37">
        <v>41</v>
      </c>
      <c r="B131" s="30" t="s">
        <v>49</v>
      </c>
      <c r="C131" s="31">
        <v>0</v>
      </c>
      <c r="D131" s="31">
        <v>0</v>
      </c>
      <c r="E131" s="31">
        <v>482912</v>
      </c>
      <c r="F131" s="31">
        <v>347422</v>
      </c>
      <c r="G131" s="31">
        <f t="shared" ref="G131" si="50">SUM(C131:F131)</f>
        <v>830334</v>
      </c>
      <c r="H131" s="32" t="s">
        <v>203</v>
      </c>
      <c r="I131" s="32" t="s">
        <v>203</v>
      </c>
      <c r="J131" s="32">
        <v>746.43655913978489</v>
      </c>
      <c r="K131" s="32">
        <v>537.00981182795692</v>
      </c>
      <c r="L131" s="32">
        <f>H131+I131+J131+K131</f>
        <v>1283.4463709677418</v>
      </c>
    </row>
    <row r="132" spans="1:12">
      <c r="A132" s="45"/>
      <c r="B132" s="45" t="s">
        <v>152</v>
      </c>
      <c r="C132" s="22"/>
      <c r="D132" s="22"/>
      <c r="E132" s="22">
        <v>482912</v>
      </c>
      <c r="F132" s="22">
        <v>347422</v>
      </c>
      <c r="G132" s="63">
        <f>F132+E132</f>
        <v>830334</v>
      </c>
      <c r="H132" s="63"/>
      <c r="I132" s="63"/>
      <c r="J132" s="63">
        <v>746.43655913978489</v>
      </c>
      <c r="K132" s="63">
        <v>537.00981182795692</v>
      </c>
      <c r="L132" s="63">
        <f>H132+I132+J132+K132</f>
        <v>1283.4463709677418</v>
      </c>
    </row>
    <row r="133" spans="1:12">
      <c r="A133" s="37">
        <v>42</v>
      </c>
      <c r="B133" s="30" t="s">
        <v>50</v>
      </c>
      <c r="C133" s="52">
        <v>375978</v>
      </c>
      <c r="D133" s="31"/>
      <c r="E133" s="52">
        <v>2062369</v>
      </c>
      <c r="F133" s="52">
        <v>2015962</v>
      </c>
      <c r="G133" s="31">
        <f>SUM(C133:F133)</f>
        <v>4454309</v>
      </c>
      <c r="H133" s="32">
        <v>581.14879032258068</v>
      </c>
      <c r="I133" s="32" t="s">
        <v>203</v>
      </c>
      <c r="J133" s="32">
        <v>3187.8015456989247</v>
      </c>
      <c r="K133" s="32">
        <v>3116.0702956989248</v>
      </c>
      <c r="L133" s="32">
        <f>H133+I133+J133+K133</f>
        <v>6885.0206317204302</v>
      </c>
    </row>
    <row r="134" spans="1:12">
      <c r="A134" s="45"/>
      <c r="B134" s="45" t="s">
        <v>153</v>
      </c>
      <c r="C134" s="22">
        <v>375978</v>
      </c>
      <c r="D134" s="22"/>
      <c r="E134" s="22">
        <v>184376</v>
      </c>
      <c r="F134" s="22">
        <v>341907</v>
      </c>
      <c r="G134" s="63">
        <f t="shared" ref="G134:G139" si="51">SUM(C134:F134)</f>
        <v>902261</v>
      </c>
      <c r="H134" s="63">
        <v>581.14879032258068</v>
      </c>
      <c r="I134" s="63"/>
      <c r="J134" s="63">
        <v>284.98978494623651</v>
      </c>
      <c r="K134" s="63">
        <v>528.48528225806444</v>
      </c>
      <c r="L134" s="63">
        <f>SUM(H134:K134)</f>
        <v>1394.6238575268817</v>
      </c>
    </row>
    <row r="135" spans="1:12">
      <c r="A135" s="45"/>
      <c r="B135" s="45" t="s">
        <v>154</v>
      </c>
      <c r="C135" s="22"/>
      <c r="D135" s="22"/>
      <c r="E135" s="22">
        <v>887644</v>
      </c>
      <c r="F135" s="22">
        <v>958993</v>
      </c>
      <c r="G135" s="63">
        <f t="shared" si="51"/>
        <v>1846637</v>
      </c>
      <c r="H135" s="63"/>
      <c r="I135" s="63"/>
      <c r="J135" s="63">
        <v>1372.0303763440859</v>
      </c>
      <c r="K135" s="63">
        <v>1482.3144489247309</v>
      </c>
      <c r="L135" s="63">
        <f t="shared" ref="L135:L139" si="52">SUM(H135:K135)</f>
        <v>2854.3448252688167</v>
      </c>
    </row>
    <row r="136" spans="1:12">
      <c r="A136" s="45"/>
      <c r="B136" s="45" t="s">
        <v>155</v>
      </c>
      <c r="C136" s="22"/>
      <c r="D136" s="22"/>
      <c r="E136" s="22">
        <v>446503</v>
      </c>
      <c r="F136" s="22"/>
      <c r="G136" s="63">
        <f t="shared" si="51"/>
        <v>446503</v>
      </c>
      <c r="H136" s="63"/>
      <c r="I136" s="63"/>
      <c r="J136" s="63">
        <v>690.1592069892472</v>
      </c>
      <c r="K136" s="63"/>
      <c r="L136" s="63">
        <f t="shared" si="52"/>
        <v>690.1592069892472</v>
      </c>
    </row>
    <row r="137" spans="1:12">
      <c r="A137" s="45"/>
      <c r="B137" s="45" t="s">
        <v>199</v>
      </c>
      <c r="C137" s="22"/>
      <c r="D137" s="22"/>
      <c r="E137" s="22">
        <v>297599</v>
      </c>
      <c r="F137" s="22">
        <v>610635</v>
      </c>
      <c r="G137" s="63">
        <f t="shared" si="51"/>
        <v>908234</v>
      </c>
      <c r="H137" s="63"/>
      <c r="I137" s="63"/>
      <c r="J137" s="63">
        <v>459.99845430107524</v>
      </c>
      <c r="K137" s="63">
        <v>943.85786290322574</v>
      </c>
      <c r="L137" s="63">
        <f t="shared" si="52"/>
        <v>1403.8563172043009</v>
      </c>
    </row>
    <row r="138" spans="1:12">
      <c r="A138" s="45"/>
      <c r="B138" s="45" t="s">
        <v>200</v>
      </c>
      <c r="C138" s="22"/>
      <c r="D138" s="22"/>
      <c r="E138" s="22">
        <v>42897</v>
      </c>
      <c r="F138" s="22">
        <v>104427</v>
      </c>
      <c r="G138" s="63">
        <f t="shared" si="51"/>
        <v>147324</v>
      </c>
      <c r="H138" s="63"/>
      <c r="I138" s="63"/>
      <c r="J138" s="63">
        <v>66.30584677419354</v>
      </c>
      <c r="K138" s="63">
        <v>161.41270161290319</v>
      </c>
      <c r="L138" s="63">
        <f t="shared" si="52"/>
        <v>227.71854838709675</v>
      </c>
    </row>
    <row r="139" spans="1:12">
      <c r="A139" s="45"/>
      <c r="B139" s="45" t="s">
        <v>201</v>
      </c>
      <c r="C139" s="22"/>
      <c r="D139" s="22"/>
      <c r="E139" s="22">
        <v>203350</v>
      </c>
      <c r="F139" s="22"/>
      <c r="G139" s="63">
        <f t="shared" si="51"/>
        <v>203350</v>
      </c>
      <c r="H139" s="63"/>
      <c r="I139" s="63"/>
      <c r="J139" s="63">
        <v>314.31787634408602</v>
      </c>
      <c r="K139" s="63"/>
      <c r="L139" s="63">
        <f t="shared" si="52"/>
        <v>314.31787634408602</v>
      </c>
    </row>
    <row r="140" spans="1:12">
      <c r="A140" s="37">
        <v>43</v>
      </c>
      <c r="B140" s="30" t="s">
        <v>51</v>
      </c>
      <c r="C140" s="31">
        <v>1134522</v>
      </c>
      <c r="D140" s="31">
        <v>152223</v>
      </c>
      <c r="E140" s="52">
        <v>3678712</v>
      </c>
      <c r="F140" s="31">
        <v>825530</v>
      </c>
      <c r="G140" s="31">
        <f>SUM(C140:F140)</f>
        <v>5790987</v>
      </c>
      <c r="H140" s="32">
        <v>1753.629435483871</v>
      </c>
      <c r="I140" s="32">
        <v>235.2909274193548</v>
      </c>
      <c r="J140" s="32">
        <v>5686.181182795699</v>
      </c>
      <c r="K140" s="32">
        <v>1276.0208333333333</v>
      </c>
      <c r="L140" s="32">
        <f>H140+I140+J140+K140</f>
        <v>8951.1223790322583</v>
      </c>
    </row>
    <row r="141" spans="1:12">
      <c r="A141" s="45"/>
      <c r="B141" s="45" t="s">
        <v>156</v>
      </c>
      <c r="C141" s="22">
        <v>1134522</v>
      </c>
      <c r="D141" s="22">
        <v>152223</v>
      </c>
      <c r="E141" s="22">
        <v>2145024</v>
      </c>
      <c r="F141" s="22">
        <v>636809</v>
      </c>
      <c r="G141" s="63">
        <f>C141+D141+E141+F141</f>
        <v>4068578</v>
      </c>
      <c r="H141" s="63">
        <v>1753.629435483871</v>
      </c>
      <c r="I141" s="63">
        <v>235.2909274193548</v>
      </c>
      <c r="J141" s="63">
        <v>3315.5612903225801</v>
      </c>
      <c r="K141" s="63">
        <v>984.3149865591397</v>
      </c>
      <c r="L141" s="63">
        <f>H141+I141+J141+K141</f>
        <v>6288.7966397849459</v>
      </c>
    </row>
    <row r="142" spans="1:12">
      <c r="A142" s="45"/>
      <c r="B142" s="45" t="s">
        <v>157</v>
      </c>
      <c r="C142" s="22"/>
      <c r="D142" s="22"/>
      <c r="E142" s="22">
        <v>1457808</v>
      </c>
      <c r="F142" s="22">
        <v>150112</v>
      </c>
      <c r="G142" s="63">
        <f t="shared" ref="G142:G143" si="53">C142+D142+E142+F142</f>
        <v>1607920</v>
      </c>
      <c r="H142" s="63"/>
      <c r="I142" s="63"/>
      <c r="J142" s="63">
        <v>2253.3322580645158</v>
      </c>
      <c r="K142" s="63">
        <v>232.02795698924729</v>
      </c>
      <c r="L142" s="63">
        <f t="shared" ref="L142:L143" si="54">H142+I142+J142+K142</f>
        <v>2485.3602150537631</v>
      </c>
    </row>
    <row r="143" spans="1:12">
      <c r="A143" s="45"/>
      <c r="B143" s="45" t="s">
        <v>197</v>
      </c>
      <c r="C143" s="22"/>
      <c r="D143" s="22"/>
      <c r="E143" s="22">
        <v>75880</v>
      </c>
      <c r="F143" s="22">
        <v>38609</v>
      </c>
      <c r="G143" s="63">
        <f t="shared" si="53"/>
        <v>114489</v>
      </c>
      <c r="H143" s="63"/>
      <c r="I143" s="63"/>
      <c r="J143" s="63">
        <v>117.28763440860213</v>
      </c>
      <c r="K143" s="63">
        <v>59.677889784946231</v>
      </c>
      <c r="L143" s="63">
        <f t="shared" si="54"/>
        <v>176.96552419354836</v>
      </c>
    </row>
    <row r="144" spans="1:12">
      <c r="A144" s="37">
        <v>44</v>
      </c>
      <c r="B144" s="30" t="s">
        <v>52</v>
      </c>
      <c r="C144" s="31">
        <v>0</v>
      </c>
      <c r="D144" s="31">
        <v>8488</v>
      </c>
      <c r="E144" s="53">
        <v>2610504</v>
      </c>
      <c r="F144" s="51">
        <v>2120886</v>
      </c>
      <c r="G144" s="31">
        <f t="shared" ref="G144" si="55">SUM(C144:F144)</f>
        <v>4739878</v>
      </c>
      <c r="H144" s="32" t="s">
        <v>203</v>
      </c>
      <c r="I144" s="32">
        <v>13.119892473118279</v>
      </c>
      <c r="J144" s="32">
        <v>4035.0532258064509</v>
      </c>
      <c r="K144" s="32">
        <v>3278.2512096774194</v>
      </c>
      <c r="L144" s="32">
        <f>H144+I144+J144+K144</f>
        <v>7326.4243279569891</v>
      </c>
    </row>
    <row r="145" spans="1:12">
      <c r="A145" s="45"/>
      <c r="B145" s="45" t="s">
        <v>158</v>
      </c>
      <c r="C145" s="22">
        <v>0</v>
      </c>
      <c r="D145" s="22">
        <v>8488</v>
      </c>
      <c r="E145" s="22">
        <v>2610504</v>
      </c>
      <c r="F145" s="22">
        <v>2120886</v>
      </c>
      <c r="G145" s="22">
        <f t="shared" ref="G145" si="56">G144</f>
        <v>4739878</v>
      </c>
      <c r="H145" s="63"/>
      <c r="I145" s="63">
        <v>13.119892473118279</v>
      </c>
      <c r="J145" s="63">
        <v>4035.0532258064509</v>
      </c>
      <c r="K145" s="63">
        <v>3278.2512096774194</v>
      </c>
      <c r="L145" s="63">
        <f t="shared" ref="L145:L156" si="57">H145+I145+J145+K145</f>
        <v>7326.4243279569891</v>
      </c>
    </row>
    <row r="146" spans="1:12">
      <c r="A146" s="37">
        <v>45</v>
      </c>
      <c r="B146" s="30" t="s">
        <v>53</v>
      </c>
      <c r="C146" s="31">
        <v>13000</v>
      </c>
      <c r="D146" s="31">
        <v>0</v>
      </c>
      <c r="E146" s="52">
        <v>996704</v>
      </c>
      <c r="F146" s="31">
        <v>604938</v>
      </c>
      <c r="G146" s="31">
        <f t="shared" ref="G146:G157" si="58">SUM(C146:F146)</f>
        <v>1614642</v>
      </c>
      <c r="H146" s="32">
        <v>20.094086021505376</v>
      </c>
      <c r="I146" s="32" t="s">
        <v>203</v>
      </c>
      <c r="J146" s="32">
        <v>1540.6043010752687</v>
      </c>
      <c r="K146" s="32">
        <v>935.05201612903227</v>
      </c>
      <c r="L146" s="32">
        <f t="shared" si="57"/>
        <v>2495.7504032258062</v>
      </c>
    </row>
    <row r="147" spans="1:12">
      <c r="A147" s="45"/>
      <c r="B147" s="45" t="s">
        <v>159</v>
      </c>
      <c r="C147" s="22"/>
      <c r="D147" s="22"/>
      <c r="E147" s="22">
        <v>996704</v>
      </c>
      <c r="F147" s="22">
        <v>604938</v>
      </c>
      <c r="G147" s="63">
        <f t="shared" si="58"/>
        <v>1601642</v>
      </c>
      <c r="H147" s="63"/>
      <c r="I147" s="63"/>
      <c r="J147" s="63">
        <v>1540.6043010752687</v>
      </c>
      <c r="K147" s="63">
        <v>935.05201612903227</v>
      </c>
      <c r="L147" s="63">
        <f t="shared" si="57"/>
        <v>2475.6563172043011</v>
      </c>
    </row>
    <row r="148" spans="1:12">
      <c r="A148" s="37">
        <v>46</v>
      </c>
      <c r="B148" s="30" t="s">
        <v>54</v>
      </c>
      <c r="C148" s="31">
        <v>74929</v>
      </c>
      <c r="D148" s="31">
        <v>0</v>
      </c>
      <c r="E148" s="31">
        <v>2080529.5637999999</v>
      </c>
      <c r="F148" s="31">
        <v>527420.65929999982</v>
      </c>
      <c r="G148" s="31">
        <f t="shared" si="58"/>
        <v>2682879.2230999996</v>
      </c>
      <c r="H148" s="32">
        <v>115.81767473118279</v>
      </c>
      <c r="I148" s="32" t="s">
        <v>203</v>
      </c>
      <c r="J148" s="32">
        <v>3215.8723096370964</v>
      </c>
      <c r="K148" s="32">
        <v>815.23354596102126</v>
      </c>
      <c r="L148" s="32">
        <f t="shared" si="57"/>
        <v>4146.9235303293008</v>
      </c>
    </row>
    <row r="149" spans="1:12">
      <c r="A149" s="45"/>
      <c r="B149" s="45" t="s">
        <v>160</v>
      </c>
      <c r="C149" s="22">
        <v>74929</v>
      </c>
      <c r="D149" s="22"/>
      <c r="E149" s="22">
        <v>135234.42164700001</v>
      </c>
      <c r="F149" s="22">
        <v>62763.058456699975</v>
      </c>
      <c r="G149" s="63">
        <f t="shared" si="58"/>
        <v>272926.48010369996</v>
      </c>
      <c r="H149" s="63">
        <v>115.81767473118279</v>
      </c>
      <c r="I149" s="63"/>
      <c r="J149" s="63">
        <v>209.03170012641129</v>
      </c>
      <c r="K149" s="63">
        <v>97.012791969361515</v>
      </c>
      <c r="L149" s="63">
        <f t="shared" si="57"/>
        <v>421.86216682695556</v>
      </c>
    </row>
    <row r="150" spans="1:12">
      <c r="A150" s="45"/>
      <c r="B150" s="45" t="s">
        <v>163</v>
      </c>
      <c r="C150" s="22"/>
      <c r="D150" s="22"/>
      <c r="E150" s="22">
        <v>54093.768658799992</v>
      </c>
      <c r="F150" s="22"/>
      <c r="G150" s="63">
        <f t="shared" si="58"/>
        <v>54093.768658799992</v>
      </c>
      <c r="H150" s="63"/>
      <c r="I150" s="63"/>
      <c r="J150" s="63">
        <v>83.612680050564506</v>
      </c>
      <c r="K150" s="63"/>
      <c r="L150" s="63">
        <f t="shared" si="57"/>
        <v>83.612680050564506</v>
      </c>
    </row>
    <row r="151" spans="1:12">
      <c r="A151" s="45"/>
      <c r="B151" s="45" t="s">
        <v>164</v>
      </c>
      <c r="C151" s="22"/>
      <c r="D151" s="22"/>
      <c r="E151" s="22">
        <v>166442.365104</v>
      </c>
      <c r="F151" s="22">
        <v>22151.667690599996</v>
      </c>
      <c r="G151" s="63">
        <f t="shared" si="58"/>
        <v>188594.0327946</v>
      </c>
      <c r="H151" s="63"/>
      <c r="I151" s="63"/>
      <c r="J151" s="63">
        <v>257.2697847709677</v>
      </c>
      <c r="K151" s="63">
        <v>34.239808930362898</v>
      </c>
      <c r="L151" s="63">
        <f t="shared" si="57"/>
        <v>291.50959370133057</v>
      </c>
    </row>
    <row r="152" spans="1:12">
      <c r="A152" s="45"/>
      <c r="B152" s="45" t="s">
        <v>161</v>
      </c>
      <c r="C152" s="22"/>
      <c r="D152" s="22"/>
      <c r="E152" s="22">
        <v>699057.93343680003</v>
      </c>
      <c r="F152" s="22">
        <v>116559.96570529997</v>
      </c>
      <c r="G152" s="63">
        <f t="shared" si="58"/>
        <v>815617.89914210001</v>
      </c>
      <c r="H152" s="63"/>
      <c r="I152" s="63"/>
      <c r="J152" s="63">
        <v>1080.5330960380645</v>
      </c>
      <c r="K152" s="63">
        <v>180.16661365738571</v>
      </c>
      <c r="L152" s="63">
        <f t="shared" si="57"/>
        <v>1260.6997096954501</v>
      </c>
    </row>
    <row r="153" spans="1:12">
      <c r="A153" s="45"/>
      <c r="B153" s="45" t="s">
        <v>167</v>
      </c>
      <c r="C153" s="22"/>
      <c r="D153" s="22"/>
      <c r="E153" s="22">
        <v>732346.40645759983</v>
      </c>
      <c r="F153" s="22">
        <v>214132.78767579998</v>
      </c>
      <c r="G153" s="63">
        <f t="shared" si="58"/>
        <v>946479.19413339975</v>
      </c>
      <c r="H153" s="63"/>
      <c r="I153" s="63"/>
      <c r="J153" s="63">
        <v>1131.9870529922578</v>
      </c>
      <c r="K153" s="63">
        <v>330.98481966017465</v>
      </c>
      <c r="L153" s="63">
        <f t="shared" si="57"/>
        <v>1462.9718726524325</v>
      </c>
    </row>
    <row r="154" spans="1:12">
      <c r="A154" s="45"/>
      <c r="B154" s="45" t="s">
        <v>166</v>
      </c>
      <c r="C154" s="22"/>
      <c r="D154" s="22"/>
      <c r="E154" s="22">
        <v>116509.65557279999</v>
      </c>
      <c r="F154" s="22">
        <v>39556.549447499987</v>
      </c>
      <c r="G154" s="63">
        <f t="shared" si="58"/>
        <v>156066.2050203</v>
      </c>
      <c r="H154" s="63"/>
      <c r="I154" s="63"/>
      <c r="J154" s="63">
        <v>180.08884933967741</v>
      </c>
      <c r="K154" s="63">
        <v>61.142515947076589</v>
      </c>
      <c r="L154" s="63">
        <f t="shared" si="57"/>
        <v>241.231365286754</v>
      </c>
    </row>
    <row r="155" spans="1:12">
      <c r="A155" s="45"/>
      <c r="B155" s="45" t="s">
        <v>162</v>
      </c>
      <c r="C155" s="22"/>
      <c r="D155" s="22"/>
      <c r="E155" s="22">
        <v>106107.00775379999</v>
      </c>
      <c r="F155" s="22">
        <v>25843.612305699993</v>
      </c>
      <c r="G155" s="63">
        <f t="shared" si="58"/>
        <v>131950.62005949998</v>
      </c>
      <c r="H155" s="63"/>
      <c r="I155" s="63"/>
      <c r="J155" s="63">
        <v>164.00948779149189</v>
      </c>
      <c r="K155" s="63">
        <v>39.946443752090047</v>
      </c>
      <c r="L155" s="63">
        <f t="shared" si="57"/>
        <v>203.95593154358193</v>
      </c>
    </row>
    <row r="156" spans="1:12">
      <c r="A156" s="45"/>
      <c r="B156" s="45" t="s">
        <v>165</v>
      </c>
      <c r="C156" s="22"/>
      <c r="D156" s="22"/>
      <c r="E156" s="22">
        <v>70738.005169199998</v>
      </c>
      <c r="F156" s="22">
        <v>46413.018018399984</v>
      </c>
      <c r="G156" s="63">
        <f t="shared" si="58"/>
        <v>117151.02318759999</v>
      </c>
      <c r="H156" s="63"/>
      <c r="I156" s="63"/>
      <c r="J156" s="63">
        <v>109.33965852766127</v>
      </c>
      <c r="K156" s="63">
        <v>71.740552044569867</v>
      </c>
      <c r="L156" s="63">
        <f t="shared" si="57"/>
        <v>181.08021057223112</v>
      </c>
    </row>
    <row r="157" spans="1:12">
      <c r="A157" s="37">
        <v>47</v>
      </c>
      <c r="B157" s="30" t="s">
        <v>55</v>
      </c>
      <c r="C157" s="31">
        <v>360665</v>
      </c>
      <c r="D157" s="31">
        <v>0</v>
      </c>
      <c r="E157" s="52">
        <v>986468</v>
      </c>
      <c r="F157" s="31">
        <v>334245</v>
      </c>
      <c r="G157" s="31">
        <f t="shared" si="58"/>
        <v>1681378</v>
      </c>
      <c r="H157" s="32">
        <v>557.47950268817203</v>
      </c>
      <c r="I157" s="32" t="s">
        <v>203</v>
      </c>
      <c r="J157" s="32">
        <v>1524.7825268817205</v>
      </c>
      <c r="K157" s="32">
        <v>516.64213709677415</v>
      </c>
      <c r="L157" s="32">
        <f>H157+I157+J157+K157</f>
        <v>2598.9041666666667</v>
      </c>
    </row>
    <row r="158" spans="1:12">
      <c r="A158" s="45"/>
      <c r="B158" s="45" t="s">
        <v>168</v>
      </c>
      <c r="C158" s="22">
        <v>360665</v>
      </c>
      <c r="D158" s="22">
        <v>0</v>
      </c>
      <c r="E158" s="22">
        <v>986468</v>
      </c>
      <c r="F158" s="22">
        <v>334245</v>
      </c>
      <c r="G158" s="63">
        <f t="shared" ref="G158" si="59">G157*100%</f>
        <v>1681378</v>
      </c>
      <c r="H158" s="63">
        <v>557.47950268817203</v>
      </c>
      <c r="I158" s="63"/>
      <c r="J158" s="63">
        <v>1524.7825268817205</v>
      </c>
      <c r="K158" s="63">
        <v>516.64213709677415</v>
      </c>
      <c r="L158" s="63">
        <f>SUM(H158:K158)</f>
        <v>2598.9041666666667</v>
      </c>
    </row>
    <row r="159" spans="1:12">
      <c r="A159" s="37">
        <v>48</v>
      </c>
      <c r="B159" s="30" t="s">
        <v>56</v>
      </c>
      <c r="C159" s="31">
        <v>0</v>
      </c>
      <c r="D159" s="31">
        <v>8232</v>
      </c>
      <c r="E159" s="52">
        <v>1090373</v>
      </c>
      <c r="F159" s="31">
        <v>674060</v>
      </c>
      <c r="G159" s="31">
        <f t="shared" ref="G159" si="60">SUM(C159:F159)</f>
        <v>1772665</v>
      </c>
      <c r="H159" s="32" t="s">
        <v>203</v>
      </c>
      <c r="I159" s="32">
        <v>12.724193548387095</v>
      </c>
      <c r="J159" s="32">
        <v>1685.3883736559139</v>
      </c>
      <c r="K159" s="32">
        <v>1041.8938172043011</v>
      </c>
      <c r="L159" s="32">
        <f t="shared" ref="L159:L198" si="61">SUM(H159:K159)</f>
        <v>2740.0063844086021</v>
      </c>
    </row>
    <row r="160" spans="1:12">
      <c r="A160" s="45"/>
      <c r="B160" s="45" t="s">
        <v>169</v>
      </c>
      <c r="C160" s="22"/>
      <c r="D160" s="22">
        <v>8232</v>
      </c>
      <c r="E160" s="22">
        <v>1090373</v>
      </c>
      <c r="F160" s="22">
        <v>674060</v>
      </c>
      <c r="G160" s="63">
        <f t="shared" ref="G160" si="62">G159*100%</f>
        <v>1772665</v>
      </c>
      <c r="H160" s="63"/>
      <c r="I160" s="63">
        <v>12.724193548387095</v>
      </c>
      <c r="J160" s="63">
        <v>1685.3883736559139</v>
      </c>
      <c r="K160" s="63">
        <v>1041.8938172043011</v>
      </c>
      <c r="L160" s="63">
        <f t="shared" si="61"/>
        <v>2740.0063844086021</v>
      </c>
    </row>
    <row r="161" spans="1:12">
      <c r="A161" s="37">
        <v>49</v>
      </c>
      <c r="B161" s="30" t="s">
        <v>57</v>
      </c>
      <c r="C161" s="31">
        <v>0</v>
      </c>
      <c r="D161" s="31">
        <v>0</v>
      </c>
      <c r="E161" s="52">
        <v>108644</v>
      </c>
      <c r="F161" s="31">
        <v>176004</v>
      </c>
      <c r="G161" s="31">
        <f t="shared" ref="G161" si="63">SUM(C161:F161)</f>
        <v>284648</v>
      </c>
      <c r="H161" s="32" t="s">
        <v>203</v>
      </c>
      <c r="I161" s="32" t="s">
        <v>203</v>
      </c>
      <c r="J161" s="32">
        <v>167.9309139784946</v>
      </c>
      <c r="K161" s="32">
        <v>272.04919354838705</v>
      </c>
      <c r="L161" s="32">
        <f t="shared" si="61"/>
        <v>439.98010752688162</v>
      </c>
    </row>
    <row r="162" spans="1:12">
      <c r="A162" s="45"/>
      <c r="B162" s="45" t="s">
        <v>170</v>
      </c>
      <c r="C162" s="22"/>
      <c r="D162" s="22"/>
      <c r="E162" s="22">
        <v>108644</v>
      </c>
      <c r="F162" s="22">
        <v>176004</v>
      </c>
      <c r="G162" s="63">
        <f>G161</f>
        <v>284648</v>
      </c>
      <c r="H162" s="63"/>
      <c r="I162" s="63"/>
      <c r="J162" s="63">
        <v>167.9309139784946</v>
      </c>
      <c r="K162" s="63">
        <v>272.04919354838705</v>
      </c>
      <c r="L162" s="63">
        <f t="shared" si="61"/>
        <v>439.98010752688162</v>
      </c>
    </row>
    <row r="163" spans="1:12">
      <c r="A163" s="37">
        <v>50</v>
      </c>
      <c r="B163" s="30" t="s">
        <v>58</v>
      </c>
      <c r="C163" s="31">
        <v>1592</v>
      </c>
      <c r="D163" s="31">
        <v>0</v>
      </c>
      <c r="E163" s="52">
        <v>2711862</v>
      </c>
      <c r="F163" s="31">
        <v>334351</v>
      </c>
      <c r="G163" s="31">
        <f t="shared" ref="G163" si="64">SUM(C163:F163)</f>
        <v>3047805</v>
      </c>
      <c r="H163" s="32">
        <v>2.4607526881720427</v>
      </c>
      <c r="I163" s="32" t="s">
        <v>203</v>
      </c>
      <c r="J163" s="32">
        <v>4191.722177419354</v>
      </c>
      <c r="K163" s="32">
        <v>516.80598118279568</v>
      </c>
      <c r="L163" s="32">
        <f t="shared" si="61"/>
        <v>4710.988911290322</v>
      </c>
    </row>
    <row r="164" spans="1:12">
      <c r="A164" s="45"/>
      <c r="B164" s="45" t="s">
        <v>171</v>
      </c>
      <c r="C164" s="22">
        <v>1592</v>
      </c>
      <c r="D164" s="22">
        <v>0</v>
      </c>
      <c r="E164" s="22">
        <v>2711862</v>
      </c>
      <c r="F164" s="22">
        <v>334351</v>
      </c>
      <c r="G164" s="63">
        <f t="shared" ref="G164" si="65">G163*100%</f>
        <v>3047805</v>
      </c>
      <c r="H164" s="63">
        <v>2.4607526881720427</v>
      </c>
      <c r="I164" s="63"/>
      <c r="J164" s="63">
        <v>4191.722177419354</v>
      </c>
      <c r="K164" s="63">
        <v>516.80598118279568</v>
      </c>
      <c r="L164" s="63">
        <f t="shared" si="61"/>
        <v>4710.988911290322</v>
      </c>
    </row>
    <row r="165" spans="1:12">
      <c r="A165" s="37">
        <v>51</v>
      </c>
      <c r="B165" s="30" t="s">
        <v>59</v>
      </c>
      <c r="C165" s="31">
        <v>741422</v>
      </c>
      <c r="D165" s="31">
        <v>0</v>
      </c>
      <c r="E165" s="31">
        <v>986482</v>
      </c>
      <c r="F165" s="31">
        <v>1324866</v>
      </c>
      <c r="G165" s="31">
        <f t="shared" ref="G165:G194" si="66">SUM(C165:F165)</f>
        <v>3052770</v>
      </c>
      <c r="H165" s="32">
        <v>1146.0151881720428</v>
      </c>
      <c r="I165" s="32" t="s">
        <v>203</v>
      </c>
      <c r="J165" s="32">
        <v>1524.8041666666666</v>
      </c>
      <c r="K165" s="32">
        <v>2047.8439516129031</v>
      </c>
      <c r="L165" s="32">
        <f t="shared" si="61"/>
        <v>4718.6633064516127</v>
      </c>
    </row>
    <row r="166" spans="1:12">
      <c r="A166" s="45"/>
      <c r="B166" s="45" t="s">
        <v>172</v>
      </c>
      <c r="C166" s="22">
        <v>741422</v>
      </c>
      <c r="D166" s="22"/>
      <c r="E166" s="22">
        <v>829335</v>
      </c>
      <c r="F166" s="22">
        <v>1173265</v>
      </c>
      <c r="G166" s="63">
        <f>SUM(C166:F166)</f>
        <v>2744022</v>
      </c>
      <c r="H166" s="63">
        <v>1146.0151881720428</v>
      </c>
      <c r="I166" s="63"/>
      <c r="J166" s="63">
        <v>1281.9022177419354</v>
      </c>
      <c r="K166" s="63">
        <v>1813.5144489247309</v>
      </c>
      <c r="L166" s="63">
        <f t="shared" si="61"/>
        <v>4241.4318548387091</v>
      </c>
    </row>
    <row r="167" spans="1:12">
      <c r="A167" s="45"/>
      <c r="B167" s="45" t="s">
        <v>173</v>
      </c>
      <c r="C167" s="22"/>
      <c r="D167" s="22"/>
      <c r="E167" s="22">
        <v>157147</v>
      </c>
      <c r="F167" s="22">
        <v>119643</v>
      </c>
      <c r="G167" s="63">
        <f t="shared" si="66"/>
        <v>276790</v>
      </c>
      <c r="H167" s="63"/>
      <c r="I167" s="63"/>
      <c r="J167" s="63">
        <v>242.90194892473116</v>
      </c>
      <c r="K167" s="63">
        <v>184.93205645161288</v>
      </c>
      <c r="L167" s="63">
        <f t="shared" si="61"/>
        <v>427.83400537634407</v>
      </c>
    </row>
    <row r="168" spans="1:12">
      <c r="A168" s="45"/>
      <c r="B168" s="45" t="s">
        <v>174</v>
      </c>
      <c r="C168" s="22"/>
      <c r="D168" s="22"/>
      <c r="E168" s="22"/>
      <c r="F168" s="22">
        <v>31958</v>
      </c>
      <c r="G168" s="63">
        <f t="shared" si="66"/>
        <v>31958</v>
      </c>
      <c r="H168" s="63"/>
      <c r="I168" s="63"/>
      <c r="J168" s="63"/>
      <c r="K168" s="63">
        <v>49.397446236559134</v>
      </c>
      <c r="L168" s="63">
        <f t="shared" si="61"/>
        <v>49.397446236559134</v>
      </c>
    </row>
    <row r="169" spans="1:12">
      <c r="A169" s="37">
        <v>52</v>
      </c>
      <c r="B169" s="30" t="s">
        <v>60</v>
      </c>
      <c r="C169" s="31">
        <v>719325</v>
      </c>
      <c r="D169" s="31"/>
      <c r="E169" s="31">
        <v>1486963</v>
      </c>
      <c r="F169" s="31">
        <v>978689</v>
      </c>
      <c r="G169" s="31">
        <f t="shared" si="66"/>
        <v>3184977</v>
      </c>
      <c r="H169" s="32">
        <v>1111.859879032258</v>
      </c>
      <c r="I169" s="32" t="s">
        <v>203</v>
      </c>
      <c r="J169" s="32">
        <v>2298.3971102150535</v>
      </c>
      <c r="K169" s="32">
        <v>1512.7585349462363</v>
      </c>
      <c r="L169" s="32">
        <f t="shared" si="61"/>
        <v>4923.0155241935481</v>
      </c>
    </row>
    <row r="170" spans="1:12">
      <c r="A170" s="45"/>
      <c r="B170" s="45" t="s">
        <v>184</v>
      </c>
      <c r="C170" s="22">
        <v>719325</v>
      </c>
      <c r="D170" s="22"/>
      <c r="E170" s="22">
        <v>1486963</v>
      </c>
      <c r="F170" s="22">
        <v>978689</v>
      </c>
      <c r="G170" s="63">
        <f t="shared" si="66"/>
        <v>3184977</v>
      </c>
      <c r="H170" s="63">
        <v>1111.859879032258</v>
      </c>
      <c r="I170" s="63"/>
      <c r="J170" s="63">
        <v>2298.3971102150535</v>
      </c>
      <c r="K170" s="63">
        <v>1512.7585349462363</v>
      </c>
      <c r="L170" s="63">
        <f t="shared" si="61"/>
        <v>4923.0155241935481</v>
      </c>
    </row>
    <row r="171" spans="1:12">
      <c r="A171" s="37">
        <v>53</v>
      </c>
      <c r="B171" s="30" t="s">
        <v>61</v>
      </c>
      <c r="C171" s="31">
        <v>136452</v>
      </c>
      <c r="D171" s="31">
        <v>0</v>
      </c>
      <c r="E171" s="31">
        <v>1525799</v>
      </c>
      <c r="F171" s="31">
        <v>701847.72</v>
      </c>
      <c r="G171" s="31">
        <f t="shared" si="66"/>
        <v>2364098.7199999997</v>
      </c>
      <c r="H171" s="32">
        <v>210.91370967741935</v>
      </c>
      <c r="I171" s="32" t="s">
        <v>203</v>
      </c>
      <c r="J171" s="32">
        <v>2358.4258736559141</v>
      </c>
      <c r="K171" s="32">
        <v>1084.8452661290321</v>
      </c>
      <c r="L171" s="32">
        <f t="shared" si="61"/>
        <v>3654.1848494623655</v>
      </c>
    </row>
    <row r="172" spans="1:12">
      <c r="A172" s="45"/>
      <c r="B172" s="45" t="s">
        <v>185</v>
      </c>
      <c r="C172" s="22"/>
      <c r="D172" s="22"/>
      <c r="E172" s="22">
        <v>171405</v>
      </c>
      <c r="F172" s="22">
        <v>106722.72</v>
      </c>
      <c r="G172" s="63">
        <f t="shared" si="66"/>
        <v>278127.71999999997</v>
      </c>
      <c r="H172" s="63"/>
      <c r="I172" s="63"/>
      <c r="J172" s="63">
        <v>264.94052419354836</v>
      </c>
      <c r="K172" s="63">
        <v>164.96119354838709</v>
      </c>
      <c r="L172" s="63">
        <f t="shared" si="61"/>
        <v>429.90171774193544</v>
      </c>
    </row>
    <row r="173" spans="1:12">
      <c r="A173" s="45"/>
      <c r="B173" s="45" t="s">
        <v>186</v>
      </c>
      <c r="C173" s="22"/>
      <c r="D173" s="22"/>
      <c r="E173" s="22">
        <v>100661</v>
      </c>
      <c r="F173" s="22">
        <v>104129</v>
      </c>
      <c r="G173" s="63">
        <f t="shared" si="66"/>
        <v>204790</v>
      </c>
      <c r="H173" s="63"/>
      <c r="I173" s="63"/>
      <c r="J173" s="63">
        <v>155.59159946236559</v>
      </c>
      <c r="K173" s="63">
        <v>160.95208333333332</v>
      </c>
      <c r="L173" s="63">
        <f t="shared" si="61"/>
        <v>316.54368279569894</v>
      </c>
    </row>
    <row r="174" spans="1:12">
      <c r="A174" s="45"/>
      <c r="B174" s="45" t="s">
        <v>187</v>
      </c>
      <c r="C174" s="22"/>
      <c r="D174" s="22"/>
      <c r="E174" s="22">
        <v>14929</v>
      </c>
      <c r="F174" s="22">
        <v>9122</v>
      </c>
      <c r="G174" s="63">
        <f t="shared" si="66"/>
        <v>24051</v>
      </c>
      <c r="H174" s="63"/>
      <c r="I174" s="63"/>
      <c r="J174" s="63">
        <v>23.075739247311827</v>
      </c>
      <c r="K174" s="63">
        <v>14.099865591397849</v>
      </c>
      <c r="L174" s="63">
        <f t="shared" si="61"/>
        <v>37.175604838709674</v>
      </c>
    </row>
    <row r="175" spans="1:12">
      <c r="A175" s="45"/>
      <c r="B175" s="45" t="s">
        <v>188</v>
      </c>
      <c r="C175" s="22"/>
      <c r="D175" s="22"/>
      <c r="E175" s="22">
        <v>116513</v>
      </c>
      <c r="F175" s="22">
        <v>2084</v>
      </c>
      <c r="G175" s="63">
        <f t="shared" si="66"/>
        <v>118597</v>
      </c>
      <c r="H175" s="63"/>
      <c r="I175" s="63"/>
      <c r="J175" s="63">
        <v>180.09401881720427</v>
      </c>
      <c r="K175" s="63">
        <v>3.2212365591397849</v>
      </c>
      <c r="L175" s="63">
        <f t="shared" si="61"/>
        <v>183.31525537634406</v>
      </c>
    </row>
    <row r="176" spans="1:12">
      <c r="A176" s="45"/>
      <c r="B176" s="45" t="s">
        <v>189</v>
      </c>
      <c r="C176" s="22"/>
      <c r="D176" s="22"/>
      <c r="E176" s="22"/>
      <c r="F176" s="22"/>
      <c r="G176" s="63">
        <f t="shared" si="66"/>
        <v>0</v>
      </c>
      <c r="H176" s="63"/>
      <c r="I176" s="63"/>
      <c r="J176" s="63" t="s">
        <v>203</v>
      </c>
      <c r="K176" s="63" t="s">
        <v>203</v>
      </c>
      <c r="L176" s="63">
        <f t="shared" si="61"/>
        <v>0</v>
      </c>
    </row>
    <row r="177" spans="1:12">
      <c r="A177" s="45"/>
      <c r="B177" s="45" t="s">
        <v>190</v>
      </c>
      <c r="C177" s="22"/>
      <c r="D177" s="22"/>
      <c r="E177" s="22">
        <v>358294</v>
      </c>
      <c r="F177" s="22"/>
      <c r="G177" s="63">
        <f t="shared" si="66"/>
        <v>358294</v>
      </c>
      <c r="H177" s="63"/>
      <c r="I177" s="63"/>
      <c r="J177" s="63">
        <v>553.81465053763429</v>
      </c>
      <c r="K177" s="63"/>
      <c r="L177" s="63">
        <f t="shared" si="61"/>
        <v>553.81465053763429</v>
      </c>
    </row>
    <row r="178" spans="1:12">
      <c r="A178" s="45"/>
      <c r="B178" s="45" t="s">
        <v>191</v>
      </c>
      <c r="C178" s="22">
        <v>136452</v>
      </c>
      <c r="D178" s="22"/>
      <c r="E178" s="22">
        <v>76496</v>
      </c>
      <c r="F178" s="22">
        <v>13391</v>
      </c>
      <c r="G178" s="63">
        <f t="shared" si="66"/>
        <v>226339</v>
      </c>
      <c r="H178" s="63">
        <v>210.91370967741935</v>
      </c>
      <c r="I178" s="63"/>
      <c r="J178" s="63">
        <v>118.23978494623654</v>
      </c>
      <c r="K178" s="63">
        <v>20.69845430107527</v>
      </c>
      <c r="L178" s="63">
        <f t="shared" si="61"/>
        <v>349.85194892473118</v>
      </c>
    </row>
    <row r="179" spans="1:12">
      <c r="A179" s="45"/>
      <c r="B179" s="45" t="s">
        <v>192</v>
      </c>
      <c r="C179" s="22"/>
      <c r="D179" s="22"/>
      <c r="E179" s="22">
        <v>555194</v>
      </c>
      <c r="F179" s="22">
        <v>466399</v>
      </c>
      <c r="G179" s="63">
        <f t="shared" si="66"/>
        <v>1021593</v>
      </c>
      <c r="H179" s="63"/>
      <c r="I179" s="63"/>
      <c r="J179" s="63">
        <v>858.16276881720421</v>
      </c>
      <c r="K179" s="63">
        <v>720.91243279569892</v>
      </c>
      <c r="L179" s="63">
        <f t="shared" si="61"/>
        <v>1579.0752016129031</v>
      </c>
    </row>
    <row r="180" spans="1:12">
      <c r="A180" s="45"/>
      <c r="B180" s="45" t="s">
        <v>198</v>
      </c>
      <c r="C180" s="22"/>
      <c r="D180" s="22"/>
      <c r="E180" s="22">
        <v>132307</v>
      </c>
      <c r="F180" s="22"/>
      <c r="G180" s="63">
        <f t="shared" si="66"/>
        <v>132307</v>
      </c>
      <c r="H180" s="63"/>
      <c r="I180" s="63"/>
      <c r="J180" s="63">
        <v>204.5067876344086</v>
      </c>
      <c r="K180" s="63"/>
      <c r="L180" s="63">
        <f t="shared" si="61"/>
        <v>204.5067876344086</v>
      </c>
    </row>
    <row r="181" spans="1:12">
      <c r="A181" s="36">
        <v>54</v>
      </c>
      <c r="B181" s="54" t="s">
        <v>62</v>
      </c>
      <c r="C181" s="55">
        <v>0</v>
      </c>
      <c r="D181" s="55">
        <v>46320</v>
      </c>
      <c r="E181" s="55">
        <v>2291473</v>
      </c>
      <c r="F181" s="55">
        <v>469638</v>
      </c>
      <c r="G181" s="25">
        <f t="shared" si="66"/>
        <v>2807431</v>
      </c>
      <c r="H181" s="26" t="s">
        <v>203</v>
      </c>
      <c r="I181" s="26">
        <v>71.596774193548384</v>
      </c>
      <c r="J181" s="26">
        <v>3541.9273521505374</v>
      </c>
      <c r="K181" s="26">
        <v>725.91895161290324</v>
      </c>
      <c r="L181" s="26">
        <f t="shared" si="61"/>
        <v>4339.4430779569893</v>
      </c>
    </row>
    <row r="182" spans="1:12">
      <c r="A182" s="45"/>
      <c r="B182" s="45" t="s">
        <v>175</v>
      </c>
      <c r="C182" s="22"/>
      <c r="D182" s="22"/>
      <c r="E182" s="22">
        <v>685073</v>
      </c>
      <c r="F182" s="22">
        <v>210958</v>
      </c>
      <c r="G182" s="63">
        <f t="shared" si="66"/>
        <v>896031</v>
      </c>
      <c r="H182" s="63"/>
      <c r="I182" s="63"/>
      <c r="J182" s="63">
        <v>1058.9165994623654</v>
      </c>
      <c r="K182" s="63">
        <v>326.07755376344085</v>
      </c>
      <c r="L182" s="63">
        <f t="shared" si="61"/>
        <v>1384.9941532258063</v>
      </c>
    </row>
    <row r="183" spans="1:12">
      <c r="A183" s="45"/>
      <c r="B183" s="45" t="s">
        <v>176</v>
      </c>
      <c r="C183" s="22"/>
      <c r="D183" s="22"/>
      <c r="E183" s="22">
        <v>541883</v>
      </c>
      <c r="F183" s="22">
        <v>29750</v>
      </c>
      <c r="G183" s="63">
        <f t="shared" si="66"/>
        <v>571633</v>
      </c>
      <c r="H183" s="63"/>
      <c r="I183" s="63"/>
      <c r="J183" s="63">
        <v>837.58797043010748</v>
      </c>
      <c r="K183" s="63">
        <v>45.984543010752681</v>
      </c>
      <c r="L183" s="63">
        <f t="shared" si="61"/>
        <v>883.57251344086012</v>
      </c>
    </row>
    <row r="184" spans="1:12">
      <c r="A184" s="45"/>
      <c r="B184" s="45" t="s">
        <v>177</v>
      </c>
      <c r="C184" s="22"/>
      <c r="D184" s="22">
        <v>46320</v>
      </c>
      <c r="E184" s="22">
        <v>317726</v>
      </c>
      <c r="F184" s="22">
        <v>95597</v>
      </c>
      <c r="G184" s="63">
        <f t="shared" si="66"/>
        <v>459643</v>
      </c>
      <c r="H184" s="63"/>
      <c r="I184" s="63">
        <v>71.596774193548384</v>
      </c>
      <c r="J184" s="63">
        <v>491.10873655913974</v>
      </c>
      <c r="K184" s="63">
        <v>147.76418010752687</v>
      </c>
      <c r="L184" s="63">
        <f t="shared" si="61"/>
        <v>710.469690860215</v>
      </c>
    </row>
    <row r="185" spans="1:12">
      <c r="A185" s="45"/>
      <c r="B185" s="45" t="s">
        <v>179</v>
      </c>
      <c r="C185" s="22"/>
      <c r="D185" s="22"/>
      <c r="E185" s="22">
        <v>175889</v>
      </c>
      <c r="F185" s="22">
        <v>18166</v>
      </c>
      <c r="G185" s="63">
        <f t="shared" si="66"/>
        <v>194055</v>
      </c>
      <c r="H185" s="63"/>
      <c r="I185" s="63"/>
      <c r="J185" s="63">
        <v>271.87143817204299</v>
      </c>
      <c r="K185" s="63">
        <v>28.079166666666666</v>
      </c>
      <c r="L185" s="63">
        <f t="shared" si="61"/>
        <v>299.95060483870964</v>
      </c>
    </row>
    <row r="186" spans="1:12">
      <c r="A186" s="45"/>
      <c r="B186" s="45" t="s">
        <v>178</v>
      </c>
      <c r="C186" s="22"/>
      <c r="D186" s="22"/>
      <c r="E186" s="22"/>
      <c r="F186" s="22">
        <v>7264</v>
      </c>
      <c r="G186" s="63">
        <f t="shared" si="66"/>
        <v>7264</v>
      </c>
      <c r="H186" s="63"/>
      <c r="I186" s="63"/>
      <c r="J186" s="63"/>
      <c r="K186" s="63">
        <v>11.227956989247311</v>
      </c>
      <c r="L186" s="63">
        <f t="shared" si="61"/>
        <v>11.227956989247311</v>
      </c>
    </row>
    <row r="187" spans="1:12" ht="30">
      <c r="A187" s="45"/>
      <c r="B187" s="48" t="s">
        <v>180</v>
      </c>
      <c r="C187" s="22"/>
      <c r="D187" s="22"/>
      <c r="E187" s="22">
        <v>105211</v>
      </c>
      <c r="F187" s="22"/>
      <c r="G187" s="63">
        <f t="shared" si="66"/>
        <v>105211</v>
      </c>
      <c r="H187" s="63"/>
      <c r="I187" s="63"/>
      <c r="J187" s="63">
        <v>162.62452956989245</v>
      </c>
      <c r="K187" s="63"/>
      <c r="L187" s="63">
        <f t="shared" si="61"/>
        <v>162.62452956989245</v>
      </c>
    </row>
    <row r="188" spans="1:12">
      <c r="A188" s="45"/>
      <c r="B188" s="45" t="s">
        <v>181</v>
      </c>
      <c r="C188" s="22"/>
      <c r="D188" s="22"/>
      <c r="E188" s="22">
        <v>433237</v>
      </c>
      <c r="F188" s="22">
        <v>100612</v>
      </c>
      <c r="G188" s="63">
        <f t="shared" si="66"/>
        <v>533849</v>
      </c>
      <c r="H188" s="63"/>
      <c r="I188" s="63"/>
      <c r="J188" s="63">
        <v>669.65396505376327</v>
      </c>
      <c r="K188" s="63">
        <v>155.51586021505375</v>
      </c>
      <c r="L188" s="63">
        <f t="shared" si="61"/>
        <v>825.16982526881702</v>
      </c>
    </row>
    <row r="189" spans="1:12">
      <c r="A189" s="45"/>
      <c r="B189" s="45" t="s">
        <v>182</v>
      </c>
      <c r="C189" s="22"/>
      <c r="D189" s="22"/>
      <c r="E189" s="22">
        <v>11625</v>
      </c>
      <c r="F189" s="22"/>
      <c r="G189" s="63">
        <f t="shared" si="66"/>
        <v>11625</v>
      </c>
      <c r="H189" s="63"/>
      <c r="I189" s="63"/>
      <c r="J189" s="63">
        <v>17.96875</v>
      </c>
      <c r="K189" s="63"/>
      <c r="L189" s="63">
        <f t="shared" si="61"/>
        <v>17.96875</v>
      </c>
    </row>
    <row r="190" spans="1:12">
      <c r="A190" s="45"/>
      <c r="B190" s="45" t="s">
        <v>183</v>
      </c>
      <c r="C190" s="22"/>
      <c r="D190" s="22"/>
      <c r="E190" s="22">
        <v>20829</v>
      </c>
      <c r="F190" s="22">
        <v>7291</v>
      </c>
      <c r="G190" s="63">
        <f t="shared" si="66"/>
        <v>28120</v>
      </c>
      <c r="H190" s="63"/>
      <c r="I190" s="63"/>
      <c r="J190" s="63">
        <v>32.195362903225806</v>
      </c>
      <c r="K190" s="63">
        <v>11.269690860215052</v>
      </c>
      <c r="L190" s="63">
        <f t="shared" si="61"/>
        <v>43.465053763440856</v>
      </c>
    </row>
    <row r="191" spans="1:12">
      <c r="A191" s="38">
        <v>55</v>
      </c>
      <c r="B191" s="27" t="s">
        <v>63</v>
      </c>
      <c r="C191" s="28">
        <v>89193</v>
      </c>
      <c r="D191" s="28">
        <v>910</v>
      </c>
      <c r="E191" s="28">
        <v>2101829</v>
      </c>
      <c r="F191" s="28">
        <v>1813744</v>
      </c>
      <c r="G191" s="28">
        <f t="shared" si="66"/>
        <v>4005676</v>
      </c>
      <c r="H191" s="29">
        <v>137.8655241935484</v>
      </c>
      <c r="I191" s="29">
        <v>1.4065860215053763</v>
      </c>
      <c r="J191" s="29">
        <v>3248.794825268817</v>
      </c>
      <c r="K191" s="29">
        <v>2803.5021505376344</v>
      </c>
      <c r="L191" s="29">
        <f t="shared" si="61"/>
        <v>6191.5690860215054</v>
      </c>
    </row>
    <row r="192" spans="1:12">
      <c r="A192" s="40"/>
      <c r="B192" s="14" t="s">
        <v>193</v>
      </c>
      <c r="C192" s="15"/>
      <c r="D192" s="15">
        <v>910</v>
      </c>
      <c r="E192" s="15">
        <v>1452219</v>
      </c>
      <c r="F192" s="15">
        <v>1208057</v>
      </c>
      <c r="G192" s="15">
        <f t="shared" si="66"/>
        <v>2661186</v>
      </c>
      <c r="H192" s="16"/>
      <c r="I192" s="16">
        <v>1.4065860215053763</v>
      </c>
      <c r="J192" s="16">
        <v>2244.6933467741933</v>
      </c>
      <c r="K192" s="16">
        <v>1867.2924059139782</v>
      </c>
      <c r="L192" s="16">
        <f t="shared" si="61"/>
        <v>4113.3923387096766</v>
      </c>
    </row>
    <row r="193" spans="1:12">
      <c r="A193" s="40"/>
      <c r="B193" s="14" t="s">
        <v>194</v>
      </c>
      <c r="C193" s="15">
        <v>89193</v>
      </c>
      <c r="D193" s="15"/>
      <c r="E193" s="15">
        <v>649610</v>
      </c>
      <c r="F193" s="15">
        <v>605687</v>
      </c>
      <c r="G193" s="15">
        <f t="shared" si="66"/>
        <v>1344490</v>
      </c>
      <c r="H193" s="16">
        <v>137.8655241935484</v>
      </c>
      <c r="I193" s="16"/>
      <c r="J193" s="16">
        <v>1004.1014784946236</v>
      </c>
      <c r="K193" s="16">
        <v>936.20974462365587</v>
      </c>
      <c r="L193" s="16">
        <f t="shared" si="61"/>
        <v>2078.176747311828</v>
      </c>
    </row>
    <row r="194" spans="1:12">
      <c r="A194" s="56">
        <v>56</v>
      </c>
      <c r="B194" s="57" t="s">
        <v>64</v>
      </c>
      <c r="C194" s="58">
        <v>343937</v>
      </c>
      <c r="D194" s="58">
        <v>0</v>
      </c>
      <c r="E194" s="58">
        <v>392561</v>
      </c>
      <c r="F194" s="58">
        <v>512955</v>
      </c>
      <c r="G194" s="58">
        <f t="shared" si="66"/>
        <v>1249453</v>
      </c>
      <c r="H194" s="43">
        <v>531.62305107526879</v>
      </c>
      <c r="I194" s="43" t="s">
        <v>203</v>
      </c>
      <c r="J194" s="43">
        <v>606.78111559139779</v>
      </c>
      <c r="K194" s="43">
        <v>792.8739919354839</v>
      </c>
      <c r="L194" s="43">
        <f t="shared" si="61"/>
        <v>1931.2781586021506</v>
      </c>
    </row>
    <row r="195" spans="1:12">
      <c r="A195" s="39"/>
      <c r="B195" s="13" t="s">
        <v>195</v>
      </c>
      <c r="C195" s="8">
        <v>343937</v>
      </c>
      <c r="D195" s="8"/>
      <c r="E195" s="8">
        <v>43181.71</v>
      </c>
      <c r="F195" s="8">
        <v>61554.6</v>
      </c>
      <c r="G195" s="8">
        <f>SUM(C195:F195)</f>
        <v>448673.31</v>
      </c>
      <c r="H195" s="9">
        <v>531.62305107526879</v>
      </c>
      <c r="I195" s="9"/>
      <c r="J195" s="9">
        <v>66.745922715053752</v>
      </c>
      <c r="K195" s="9">
        <v>95.144879032258061</v>
      </c>
      <c r="L195" s="9">
        <f t="shared" si="61"/>
        <v>693.51385282258059</v>
      </c>
    </row>
    <row r="196" spans="1:12">
      <c r="A196" s="64"/>
      <c r="B196" s="13" t="s">
        <v>202</v>
      </c>
      <c r="C196" s="65"/>
      <c r="D196" s="65"/>
      <c r="E196" s="65">
        <v>349379.29</v>
      </c>
      <c r="F196" s="65">
        <v>451400.4</v>
      </c>
      <c r="G196" s="8">
        <f>SUM(C196:F196)</f>
        <v>800779.69</v>
      </c>
      <c r="H196" s="66"/>
      <c r="I196" s="66"/>
      <c r="J196" s="66">
        <v>540.03519287634401</v>
      </c>
      <c r="K196" s="66">
        <v>697.72911290322577</v>
      </c>
      <c r="L196" s="9">
        <f t="shared" si="61"/>
        <v>1237.7643057795699</v>
      </c>
    </row>
    <row r="197" spans="1:12">
      <c r="A197" s="33">
        <v>57</v>
      </c>
      <c r="B197" s="18" t="s">
        <v>65</v>
      </c>
      <c r="C197" s="19">
        <v>0</v>
      </c>
      <c r="D197" s="19">
        <v>0</v>
      </c>
      <c r="E197" s="19">
        <v>1576130</v>
      </c>
      <c r="F197" s="19">
        <v>928295</v>
      </c>
      <c r="G197" s="19">
        <f t="shared" ref="G197:G198" si="67">SUM(C197:F197)</f>
        <v>2504425</v>
      </c>
      <c r="H197" s="20" t="s">
        <v>203</v>
      </c>
      <c r="I197" s="20" t="s">
        <v>203</v>
      </c>
      <c r="J197" s="20">
        <v>2436.2224462365589</v>
      </c>
      <c r="K197" s="20">
        <v>1434.864583333333</v>
      </c>
      <c r="L197" s="20">
        <f t="shared" si="61"/>
        <v>3871.0870295698919</v>
      </c>
    </row>
    <row r="198" spans="1:12">
      <c r="A198" s="34"/>
      <c r="B198" s="21" t="s">
        <v>196</v>
      </c>
      <c r="C198" s="22"/>
      <c r="D198" s="22">
        <v>0</v>
      </c>
      <c r="E198" s="22">
        <v>1576130</v>
      </c>
      <c r="F198" s="22">
        <v>928295</v>
      </c>
      <c r="G198" s="22">
        <f t="shared" si="67"/>
        <v>2504425</v>
      </c>
      <c r="H198" s="23"/>
      <c r="I198" s="23" t="s">
        <v>203</v>
      </c>
      <c r="J198" s="23">
        <v>2436.2224462365589</v>
      </c>
      <c r="K198" s="23">
        <v>1434.864583333333</v>
      </c>
      <c r="L198" s="23">
        <f t="shared" si="61"/>
        <v>3871.0870295698919</v>
      </c>
    </row>
    <row r="199" spans="1:12">
      <c r="B199" s="59" t="s">
        <v>66</v>
      </c>
      <c r="C199" s="60">
        <f>C7+C9+C14+C16+C19+C24+C30+C32+C34+C41+C43+C47+C49+C56+C58+C60+C62+C66+C68+C70+C73+C75+C78+C80+C87+C94+C96+C99+C101+C103+C105+C107+C109+C112+C114+C116+C124+C126+C128+C131+C133+C140+C144+C146+C148+C157+C159+C161+C163+C165+C169+C171+C181+C191+C194+C197</f>
        <v>17748773</v>
      </c>
      <c r="D199" s="60">
        <f>D7+D9+D14+D16+D19+D24+D30+D32+D34+D41+D43+D47+D49+D56+D58+D60+D62+D66+D68+D70+D73+D75+D78+D80+D87+D94+D96+D99+D101+D103+D105+D107+D109+D112+D114+D116+D124+D126+D128+D131+D133+D140+D144+D146+D148+D157+D159+D161+D163+D165+D169+D171+D181+D191+D194+D197</f>
        <v>5026053</v>
      </c>
      <c r="E199" s="60">
        <f>E7+E9+E14+E16+E19+E24+E30+E32+E34+E41+E43+E47+E49+E56+E58+E60+E62+E66+E68+E70+E73+E75+E78+E80+E87+E94+E96+E99+E101+E103+E105+E107+E109+E112+E114+E116+E124+E126+E128+E131+E133+E140+E144+E146+E148+E157+E159+E161+E163+E165+E169+E171+E181+E191+E194+E197</f>
        <v>96177532.563800007</v>
      </c>
      <c r="F199" s="60">
        <f>F7+F9+F14+F16+F19+F24+F30+F32+F34+F41+F43+F47+F49+F56+F58+F60+F62+F66+F68+F70+F73+F75+F78+F80+F87+F94+F96+F99+F101+F103+F105+F107+F109+F112+F114+F116+F124+F126+F128+F131+F133+F140+F144+F146+F148+F157+F159+F161+F163+F165+F169+F171+F181+F191+F194+F197</f>
        <v>42538155.379299998</v>
      </c>
      <c r="G199" s="61">
        <f>C199+D199+E199+F199</f>
        <v>161490513.94310001</v>
      </c>
      <c r="H199" s="62">
        <f>IF(C199/744*1.15=0,"0",C199/744*1.15)</f>
        <v>27434.25934139785</v>
      </c>
      <c r="I199" s="62">
        <f>IF(D199/744*1.15=0,"0",D199/744*1.15)</f>
        <v>7768.7647177419349</v>
      </c>
      <c r="J199" s="62">
        <f>IF(E199/744*1.15=0,"0",E199/744*1.15)</f>
        <v>148661.50866716399</v>
      </c>
      <c r="K199" s="62">
        <f>IF(F199/744*1.15=0,"0",F199/744*1.15)</f>
        <v>65751.181029831976</v>
      </c>
      <c r="L199" s="62">
        <f>H199+I199+J199+K199</f>
        <v>249615.71375613578</v>
      </c>
    </row>
    <row r="200" spans="1:12">
      <c r="C200" s="2" t="s">
        <v>69</v>
      </c>
    </row>
    <row r="201" spans="1:12">
      <c r="C201" s="73"/>
      <c r="D201" s="73"/>
      <c r="E201" s="73"/>
      <c r="F201" s="73"/>
      <c r="G201" s="73"/>
    </row>
    <row r="202" spans="1:12">
      <c r="C202" s="73"/>
      <c r="D202" s="73"/>
      <c r="E202" s="73"/>
      <c r="F202" s="73"/>
      <c r="G202" s="73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18</vt:lpstr>
      <vt:lpstr>февраль_18</vt:lpstr>
      <vt:lpstr>март_18</vt:lpstr>
      <vt:lpstr>апрель_18</vt:lpstr>
      <vt:lpstr>май_18</vt:lpstr>
      <vt:lpstr>июнь_18</vt:lpstr>
      <vt:lpstr>июль_18</vt:lpstr>
      <vt:lpstr>август_18</vt:lpstr>
      <vt:lpstr>сентябрь_18</vt:lpstr>
      <vt:lpstr>октябрь_18</vt:lpstr>
      <vt:lpstr>ноябрь_18</vt:lpstr>
      <vt:lpstr>декабрь_18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deleteme</dc:creator>
  <cp:lastModifiedBy>Костина Вероника Витальевна</cp:lastModifiedBy>
  <dcterms:created xsi:type="dcterms:W3CDTF">2018-02-07T12:35:52Z</dcterms:created>
  <dcterms:modified xsi:type="dcterms:W3CDTF">2019-01-11T06:56:01Z</dcterms:modified>
</cp:coreProperties>
</file>